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74" firstSheet="1" activeTab="11"/>
  </bookViews>
  <sheets>
    <sheet name="1.sz.mell." sheetId="1" r:id="rId1"/>
    <sheet name="2.sz.mell" sheetId="2" r:id="rId2"/>
    <sheet name="3.1. sz. mell" sheetId="3" r:id="rId3"/>
    <sheet name="3.2.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9.sz.mell." sheetId="10" r:id="rId10"/>
    <sheet name="10.sz.mell." sheetId="11" r:id="rId11"/>
    <sheet name="11.sz.mell." sheetId="12" r:id="rId12"/>
    <sheet name="Munka1" sheetId="13" r:id="rId13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<sst xmlns="http://schemas.openxmlformats.org/spreadsheetml/2006/main" count="536" uniqueCount="312">
  <si>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</si>
  <si>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</si>
  <si>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</si>
  <si>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</si>
  <si>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</si>
  <si>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</si>
  <si>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</si>
  <si>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</si>
  <si>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</si>
  <si>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</si>
  <si>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</si>
  <si>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</si>
  <si>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</si>
  <si>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</si>
  <si>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</si>
  <si>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</si>
  <si>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</si>
  <si>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</si>
  <si>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</si>
  <si>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</si>
  <si>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</si>
  <si>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</si>
  <si>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</si>
  <si>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</si>
  <si>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</si>
  <si>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</si>
  <si>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</si>
  <si>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</si>
  <si>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</si>
  <si>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</si>
  <si>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</si>
  <si>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</si>
  <si>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</si>
  <si>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</si>
  <si>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</si>
  <si>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</si>
  <si>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</si>
  <si>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</si>
  <si>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</si>
  <si>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</si>
  <si>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</si>
  <si>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</si>
  <si>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</si>
  <si>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</si>
  <si>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</si>
  <si>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</si>
  <si>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</si>
  <si>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</si>
  <si>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</si>
  <si>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</si>
  <si>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</si>
  <si>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</si>
  <si>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</si>
  <si>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</si>
  <si>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</si>
  <si>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</si>
  <si>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</si>
  <si>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</si>
  <si>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</si>
  <si>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</si>
  <si>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</si>
  <si>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</si>
  <si>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</si>
  <si>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</si>
  <si>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</si>
  <si>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</si>
  <si>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</si>
  <si>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</si>
  <si>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</si>
  <si>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</si>
  <si>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</si>
  <si>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</si>
  <si>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</si>
  <si>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</si>
  <si>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</si>
  <si>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</si>
  <si>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</si>
  <si>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</si>
  <si>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</si>
  <si>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</si>
  <si>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</si>
  <si>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</si>
  <si>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</si>
  <si>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</si>
  <si>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</si>
  <si>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</si>
  <si>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</si>
  <si>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</si>
  <si>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</si>
  <si>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</si>
  <si>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</si>
  <si>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</si>
  <si>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</si>
  <si>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</si>
  <si>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</si>
  <si>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</si>
  <si>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</si>
  <si>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</si>
  <si>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</si>
  <si>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</si>
  <si>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</si>
  <si>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</si>
  <si>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</si>
  <si>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</si>
  <si>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</si>
  <si>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</si>
  <si>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</si>
  <si>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</si>
  <si>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</si>
  <si>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</si>
  <si>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</si>
  <si>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</si>
  <si>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</si>
  <si>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</si>
  <si>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</si>
  <si>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</si>
  <si>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</si>
  <si>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</si>
  <si>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</si>
  <si>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</si>
  <si>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</si>
  <si>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</si>
  <si>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</si>
  <si>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</si>
  <si>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</si>
  <si>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</si>
  <si>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</si>
  <si>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</si>
  <si>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</si>
  <si>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</si>
  <si>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</si>
  <si>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</si>
  <si>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</si>
  <si>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</si>
  <si>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</si>
  <si>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</si>
  <si>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</si>
  <si>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</si>
  <si>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</si>
  <si>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</si>
  <si>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</si>
  <si>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</si>
  <si>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</si>
  <si>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</si>
  <si>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</si>
  <si>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</si>
  <si>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</si>
  <si>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Egyéb (függő-, átfutó kiadások)</t>
  </si>
  <si>
    <t>Támog. ért. bevétel,átvett pénzeszközök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</si>
  <si>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</si>
  <si>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</si>
  <si>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</si>
  <si>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</si>
  <si>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</si>
  <si>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</si>
  <si>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</si>
  <si>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</si>
  <si>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</si>
  <si>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</si>
  <si>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</si>
  <si>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</si>
  <si>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</si>
  <si>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</si>
  <si>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</si>
  <si>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</si>
  <si>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</si>
  <si>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</si>
  <si>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</si>
  <si>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</si>
  <si>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</si>
  <si>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</si>
  <si>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</si>
  <si>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</si>
  <si>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</si>
  <si>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</si>
  <si>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</si>
  <si>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</si>
  <si>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</si>
  <si>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</si>
  <si>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</si>
  <si>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</si>
  <si>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</si>
  <si>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</si>
  <si>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</si>
  <si>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</si>
  <si>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</si>
  <si>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</si>
  <si>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</si>
  <si>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</si>
  <si>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Előirányzat-csoport, kiemelt előirányzat megnevezése</t>
  </si>
  <si>
    <t>Kiemelt előirány-zat</t>
  </si>
  <si>
    <t>Előirányzat-csoport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</si>
  <si>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</si>
  <si>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</si>
  <si>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</si>
  <si>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</si>
  <si>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</si>
  <si>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</si>
  <si>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</si>
  <si>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</si>
  <si>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----------------------------------------------------------</t>
  </si>
  <si>
    <t>3/1. számú melléklet</t>
  </si>
  <si>
    <t>Irányítószervi támogatás</t>
  </si>
  <si>
    <t>Általános működési támogatás</t>
  </si>
  <si>
    <t xml:space="preserve">         - felhalmozási célú</t>
  </si>
  <si>
    <t xml:space="preserve"> ebből: -működési célú (közfoglalkoztatás önerő)</t>
  </si>
  <si>
    <t>Támogatói kölcsönök kiadásai</t>
  </si>
  <si>
    <t>Támogatási kölcsönök visszatérülése</t>
  </si>
  <si>
    <t>Cikó Község Önkormányzata</t>
  </si>
  <si>
    <t>Cikói Óvoda és Egyésges Óvoda-Bölcsőde</t>
  </si>
  <si>
    <t>3/2. számú melléklet</t>
  </si>
  <si>
    <t>12.</t>
  </si>
  <si>
    <t>13.</t>
  </si>
  <si>
    <t>Cikói Óvoda és Egységes Óvoda-Bölcsőde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</si>
  <si>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</si>
  <si>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</si>
  <si>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</si>
  <si>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</si>
  <si>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</si>
  <si>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</si>
  <si>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</si>
  <si>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</si>
  <si>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</si>
  <si>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</si>
  <si>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</si>
  <si>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</si>
  <si>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</si>
  <si>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</si>
  <si>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</si>
  <si>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</si>
  <si>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</si>
  <si>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</si>
  <si>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</si>
  <si>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</si>
  <si>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</si>
  <si>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</si>
  <si>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</si>
  <si>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</si>
  <si>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</si>
  <si>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</si>
  <si>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</si>
  <si>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</si>
  <si>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Bursa Hungarica ösztöndíj támogatása</t>
  </si>
  <si>
    <t>Hagyományőrzők</t>
  </si>
  <si>
    <t>Óvoda finanszírozás</t>
  </si>
  <si>
    <t>Közös Hivatal finanszírozása</t>
  </si>
  <si>
    <t>(intézményi szintű bevételek és kiadások kötelező feladatok, önként vállalt feladatok, állami (államigazgatási) feladatok szerinti bontásban)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</si>
  <si>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</si>
  <si>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</si>
  <si>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</si>
  <si>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</si>
  <si>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</si>
  <si>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</si>
  <si>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</si>
  <si>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</si>
  <si>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</si>
  <si>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</si>
  <si>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</si>
  <si>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</si>
  <si>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</si>
  <si>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</si>
  <si>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</si>
  <si>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</si>
  <si>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</si>
  <si>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</si>
  <si>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</si>
  <si>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</si>
  <si>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</si>
  <si>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</si>
  <si>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</si>
  <si>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</si>
  <si>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</si>
  <si>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</si>
  <si>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</si>
  <si>
    <t>Köznevelési feladatok támogatása</t>
  </si>
  <si>
    <t>Szociális, gyermekjóléti és gyermekétk.feladatok tám.</t>
  </si>
  <si>
    <t>Kulturális feladatok támogatása</t>
  </si>
  <si>
    <t>Működési célú központosított előirányzatok</t>
  </si>
  <si>
    <t>Kiegészítő támogatások</t>
  </si>
  <si>
    <t>6.3.</t>
  </si>
  <si>
    <t>Államháztartáson belüli megelőlegezés</t>
  </si>
  <si>
    <t xml:space="preserve"> Tehetséges Tanulók Alapítványa</t>
  </si>
  <si>
    <t>Cikói Sportegyesület</t>
  </si>
  <si>
    <t>Közös Hivatal</t>
  </si>
  <si>
    <t>7.3.</t>
  </si>
  <si>
    <t>Finanszírozási előleg visszafizetése</t>
  </si>
  <si>
    <t>Kisértékű tárgyi eszközök beszerzése</t>
  </si>
  <si>
    <t>A 2016.évi önkormányzati támogatások  alakulása jogcímenként</t>
  </si>
  <si>
    <t>2016. évi előirányzat</t>
  </si>
  <si>
    <t>2016. évi módosított előirányzat</t>
  </si>
  <si>
    <t>2016.évi  előirányzat</t>
  </si>
  <si>
    <t>2016.évi  módosított előirányzat</t>
  </si>
  <si>
    <t>2016. elötti kifizetés</t>
  </si>
  <si>
    <t xml:space="preserve"> Forintban </t>
  </si>
  <si>
    <t xml:space="preserve">Forintban </t>
  </si>
  <si>
    <t>2016.évi Előirányzat</t>
  </si>
  <si>
    <t>2016.évi Módosított előirányzat</t>
  </si>
  <si>
    <t>Egyéb szervezetek (Bonyhádi Mozgássér.Egy.)</t>
  </si>
  <si>
    <t>Forintban</t>
  </si>
  <si>
    <t xml:space="preserve"> Forintban</t>
  </si>
  <si>
    <t>Cikó-Mőcsény út</t>
  </si>
  <si>
    <t>Művelődési Ház</t>
  </si>
  <si>
    <t>Vízmű (gépház tetőszigetelés)</t>
  </si>
  <si>
    <t>Táncsics M. utca</t>
  </si>
  <si>
    <t>Arany J. utca</t>
  </si>
  <si>
    <t>Tájház</t>
  </si>
  <si>
    <t xml:space="preserve">9. melléklet </t>
  </si>
  <si>
    <t>2016.</t>
  </si>
  <si>
    <t>2017.</t>
  </si>
  <si>
    <t>2018.</t>
  </si>
  <si>
    <t>2018.              után</t>
  </si>
  <si>
    <t>2018.        után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</si>
</sst>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0_ ;\-#,##0\ "/>
  </numFmts>
  <fonts count="65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1" fillId="0" borderId="13" xfId="0" applyNumberFormat="1" applyFont="1" applyBorder="1" applyAlignment="1" applyProtection="1">
      <alignment vertical="center" wrapText="1"/>
      <protection locked="0"/>
    </xf>
    <xf numFmtId="164" fontId="11" fillId="0" borderId="14" xfId="0" applyNumberFormat="1" applyFont="1" applyBorder="1" applyAlignment="1" applyProtection="1">
      <alignment vertical="center" wrapText="1"/>
      <protection locked="0"/>
    </xf>
    <xf numFmtId="164" fontId="11" fillId="0" borderId="15" xfId="0" applyNumberFormat="1" applyFont="1" applyBorder="1" applyAlignment="1" applyProtection="1">
      <alignment horizontal="left" vertical="center" wrapText="1"/>
      <protection locked="0"/>
    </xf>
    <xf numFmtId="164" fontId="11" fillId="0" borderId="16" xfId="0" applyNumberFormat="1" applyFont="1" applyBorder="1" applyAlignment="1">
      <alignment horizontal="left" vertical="center" wrapText="1" indent="1"/>
    </xf>
    <xf numFmtId="164" fontId="11" fillId="0" borderId="17" xfId="0" applyNumberFormat="1" applyFont="1" applyBorder="1" applyAlignment="1">
      <alignment horizontal="left" vertical="center" wrapText="1" indent="1"/>
    </xf>
    <xf numFmtId="164" fontId="11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left" vertical="center" wrapText="1" indent="1"/>
      <protection locked="0"/>
    </xf>
    <xf numFmtId="164" fontId="5" fillId="33" borderId="11" xfId="0" applyNumberFormat="1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vertical="center" wrapText="1"/>
    </xf>
    <xf numFmtId="164" fontId="5" fillId="33" borderId="12" xfId="0" applyNumberFormat="1" applyFont="1" applyFill="1" applyBorder="1" applyAlignment="1">
      <alignment vertical="center" wrapText="1"/>
    </xf>
    <xf numFmtId="164" fontId="5" fillId="33" borderId="20" xfId="0" applyNumberFormat="1" applyFont="1" applyFill="1" applyBorder="1" applyAlignment="1">
      <alignment horizontal="left" vertical="center" wrapText="1" indent="1"/>
    </xf>
    <xf numFmtId="164" fontId="11" fillId="33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22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22" xfId="56" applyNumberFormat="1" applyFont="1" applyFill="1" applyBorder="1" applyAlignment="1" applyProtection="1">
      <alignment horizontal="centerContinuous" vertical="center"/>
      <protection/>
    </xf>
    <xf numFmtId="164" fontId="11" fillId="0" borderId="23" xfId="0" applyNumberFormat="1" applyFont="1" applyBorder="1" applyAlignment="1" applyProtection="1">
      <alignment horizontal="left" vertical="center" wrapText="1" indent="1"/>
      <protection/>
    </xf>
    <xf numFmtId="164" fontId="11" fillId="0" borderId="16" xfId="0" applyNumberFormat="1" applyFont="1" applyBorder="1" applyAlignment="1" applyProtection="1">
      <alignment horizontal="left" vertical="center" wrapText="1" indent="1"/>
      <protection/>
    </xf>
    <xf numFmtId="164" fontId="11" fillId="0" borderId="18" xfId="0" applyNumberFormat="1" applyFont="1" applyBorder="1" applyAlignment="1" applyProtection="1">
      <alignment horizontal="left" vertical="center" wrapText="1" indent="1"/>
      <protection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12" fillId="0" borderId="11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12" xfId="56" applyFont="1" applyBorder="1" applyAlignment="1" applyProtection="1">
      <alignment horizontal="center" vertical="center" wrapText="1"/>
      <protection/>
    </xf>
    <xf numFmtId="0" fontId="14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33" borderId="24" xfId="56" applyFont="1" applyFill="1" applyBorder="1" applyAlignment="1" applyProtection="1">
      <alignment horizontal="left" vertical="center" wrapText="1" indent="1"/>
      <protection/>
    </xf>
    <xf numFmtId="0" fontId="12" fillId="33" borderId="10" xfId="56" applyFont="1" applyFill="1" applyBorder="1" applyAlignment="1" applyProtection="1">
      <alignment horizontal="left" vertical="center" wrapText="1" indent="1"/>
      <protection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14" fillId="0" borderId="13" xfId="56" applyFont="1" applyFill="1" applyBorder="1" applyAlignment="1" applyProtection="1">
      <alignment horizontal="left" vertical="center" wrapText="1" indent="1"/>
      <protection/>
    </xf>
    <xf numFmtId="0" fontId="14" fillId="0" borderId="21" xfId="56" applyFont="1" applyFill="1" applyBorder="1" applyAlignment="1" applyProtection="1">
      <alignment horizontal="left" vertical="center" wrapText="1" indent="1"/>
      <protection/>
    </xf>
    <xf numFmtId="0" fontId="14" fillId="0" borderId="26" xfId="56" applyFont="1" applyFill="1" applyBorder="1" applyAlignment="1" applyProtection="1">
      <alignment horizontal="left" vertical="center" wrapText="1" indent="1"/>
      <protection/>
    </xf>
    <xf numFmtId="0" fontId="14" fillId="34" borderId="26" xfId="56" applyFont="1" applyFill="1" applyBorder="1" applyAlignment="1" applyProtection="1">
      <alignment horizontal="left" vertical="center" wrapText="1" indent="1"/>
      <protection/>
    </xf>
    <xf numFmtId="0" fontId="14" fillId="0" borderId="27" xfId="56" applyFont="1" applyFill="1" applyBorder="1" applyAlignment="1" applyProtection="1">
      <alignment horizontal="left" vertical="center" wrapText="1" indent="1"/>
      <protection/>
    </xf>
    <xf numFmtId="0" fontId="15" fillId="33" borderId="10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0" fontId="12" fillId="33" borderId="24" xfId="56" applyFont="1" applyFill="1" applyBorder="1" applyAlignment="1" applyProtection="1">
      <alignment vertical="center" wrapText="1"/>
      <protection/>
    </xf>
    <xf numFmtId="0" fontId="14" fillId="0" borderId="28" xfId="56" applyFont="1" applyFill="1" applyBorder="1" applyAlignment="1" applyProtection="1">
      <alignment horizontal="left" vertical="center" wrapText="1" indent="1"/>
      <protection/>
    </xf>
    <xf numFmtId="0" fontId="12" fillId="33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2" fillId="33" borderId="29" xfId="56" applyFont="1" applyFill="1" applyBorder="1" applyAlignment="1" applyProtection="1">
      <alignment horizontal="left" vertical="center" wrapText="1" indent="1"/>
      <protection/>
    </xf>
    <xf numFmtId="0" fontId="12" fillId="33" borderId="11" xfId="56" applyFont="1" applyFill="1" applyBorder="1" applyAlignment="1" applyProtection="1">
      <alignment horizontal="left" vertical="center" wrapText="1" indent="1"/>
      <protection/>
    </xf>
    <xf numFmtId="49" fontId="14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4" fillId="34" borderId="23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2" fillId="33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1" fillId="0" borderId="30" xfId="0" applyFont="1" applyFill="1" applyBorder="1" applyAlignment="1">
      <alignment horizontal="left" vertical="center" wrapText="1" indent="1"/>
    </xf>
    <xf numFmtId="0" fontId="11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left" vertical="center" wrapText="1" indent="1"/>
    </xf>
    <xf numFmtId="0" fontId="11" fillId="33" borderId="2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 inden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8" fillId="33" borderId="25" xfId="0" applyFont="1" applyFill="1" applyBorder="1" applyAlignment="1">
      <alignment horizontal="left" vertical="center" wrapText="1" indent="1"/>
    </xf>
    <xf numFmtId="0" fontId="18" fillId="33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 indent="1"/>
    </xf>
    <xf numFmtId="0" fontId="18" fillId="0" borderId="18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Continuous" vertical="center" wrapText="1"/>
    </xf>
    <xf numFmtId="0" fontId="2" fillId="0" borderId="32" xfId="0" applyFont="1" applyFill="1" applyBorder="1" applyAlignment="1">
      <alignment horizontal="centerContinuous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 indent="1"/>
    </xf>
    <xf numFmtId="0" fontId="18" fillId="33" borderId="25" xfId="0" applyFont="1" applyFill="1" applyBorder="1" applyAlignment="1">
      <alignment horizontal="left" vertical="center" wrapText="1" indent="1"/>
    </xf>
    <xf numFmtId="0" fontId="11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 inden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Continuous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0" xfId="0" applyFont="1" applyFill="1" applyBorder="1" applyAlignment="1" applyProtection="1" quotePrefix="1">
      <alignment horizontal="left" vertical="center" indent="1"/>
      <protection/>
    </xf>
    <xf numFmtId="164" fontId="21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5" fillId="0" borderId="41" xfId="0" applyNumberFormat="1" applyFont="1" applyBorder="1" applyAlignment="1">
      <alignment horizontal="left" vertical="center" wrapText="1" indent="1"/>
    </xf>
    <xf numFmtId="164" fontId="11" fillId="37" borderId="10" xfId="0" applyNumberFormat="1" applyFont="1" applyFill="1" applyBorder="1" applyAlignment="1" applyProtection="1">
      <alignment vertical="center" wrapText="1"/>
      <protection/>
    </xf>
    <xf numFmtId="164" fontId="11" fillId="33" borderId="41" xfId="0" applyNumberFormat="1" applyFont="1" applyFill="1" applyBorder="1" applyAlignment="1" applyProtection="1">
      <alignment vertical="center" wrapText="1"/>
      <protection/>
    </xf>
    <xf numFmtId="164" fontId="11" fillId="33" borderId="11" xfId="0" applyNumberFormat="1" applyFont="1" applyFill="1" applyBorder="1" applyAlignment="1" applyProtection="1">
      <alignment vertical="center" wrapText="1"/>
      <protection/>
    </xf>
    <xf numFmtId="164" fontId="11" fillId="33" borderId="10" xfId="0" applyNumberFormat="1" applyFont="1" applyFill="1" applyBorder="1" applyAlignment="1" applyProtection="1">
      <alignment vertical="center" wrapText="1"/>
      <protection/>
    </xf>
    <xf numFmtId="164" fontId="11" fillId="33" borderId="12" xfId="0" applyNumberFormat="1" applyFont="1" applyFill="1" applyBorder="1" applyAlignment="1" applyProtection="1">
      <alignment vertical="center" wrapText="1"/>
      <protection/>
    </xf>
    <xf numFmtId="164" fontId="11" fillId="33" borderId="41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11" fillId="0" borderId="44" xfId="0" applyNumberFormat="1" applyFont="1" applyBorder="1" applyAlignment="1" applyProtection="1">
      <alignment horizontal="left" vertical="center" wrapText="1" indent="1"/>
      <protection locked="0"/>
    </xf>
    <xf numFmtId="165" fontId="11" fillId="0" borderId="13" xfId="0" applyNumberFormat="1" applyFont="1" applyBorder="1" applyAlignment="1" applyProtection="1">
      <alignment vertical="center" wrapText="1"/>
      <protection locked="0"/>
    </xf>
    <xf numFmtId="164" fontId="11" fillId="0" borderId="44" xfId="0" applyNumberFormat="1" applyFont="1" applyBorder="1" applyAlignment="1" applyProtection="1">
      <alignment vertical="center" wrapText="1"/>
      <protection locked="0"/>
    </xf>
    <xf numFmtId="164" fontId="11" fillId="0" borderId="16" xfId="0" applyNumberFormat="1" applyFont="1" applyBorder="1" applyAlignment="1" applyProtection="1">
      <alignment vertical="center" wrapText="1"/>
      <protection locked="0"/>
    </xf>
    <xf numFmtId="164" fontId="11" fillId="33" borderId="44" xfId="0" applyNumberFormat="1" applyFont="1" applyFill="1" applyBorder="1" applyAlignment="1">
      <alignment vertical="center" wrapText="1"/>
    </xf>
    <xf numFmtId="164" fontId="5" fillId="0" borderId="41" xfId="0" applyNumberFormat="1" applyFont="1" applyBorder="1" applyAlignment="1" applyProtection="1">
      <alignment horizontal="left" vertical="center" wrapText="1" indent="1"/>
      <protection locked="0"/>
    </xf>
    <xf numFmtId="164" fontId="11" fillId="0" borderId="44" xfId="0" applyNumberFormat="1" applyFont="1" applyBorder="1" applyAlignment="1">
      <alignment horizontal="left" vertical="center" wrapText="1" indent="1"/>
    </xf>
    <xf numFmtId="164" fontId="11" fillId="37" borderId="42" xfId="0" applyNumberFormat="1" applyFont="1" applyFill="1" applyBorder="1" applyAlignment="1" applyProtection="1">
      <alignment vertical="center" wrapText="1"/>
      <protection/>
    </xf>
    <xf numFmtId="164" fontId="11" fillId="33" borderId="40" xfId="0" applyNumberFormat="1" applyFont="1" applyFill="1" applyBorder="1" applyAlignment="1" applyProtection="1">
      <alignment vertical="center" wrapText="1"/>
      <protection/>
    </xf>
    <xf numFmtId="164" fontId="11" fillId="33" borderId="42" xfId="0" applyNumberFormat="1" applyFont="1" applyFill="1" applyBorder="1" applyAlignment="1" applyProtection="1">
      <alignment vertical="center" wrapText="1"/>
      <protection/>
    </xf>
    <xf numFmtId="164" fontId="5" fillId="0" borderId="35" xfId="0" applyNumberFormat="1" applyFont="1" applyBorder="1" applyAlignment="1">
      <alignment horizontal="centerContinuous" vertical="center"/>
    </xf>
    <xf numFmtId="164" fontId="5" fillId="0" borderId="45" xfId="0" applyNumberFormat="1" applyFont="1" applyBorder="1" applyAlignment="1">
      <alignment horizontal="centerContinuous" vertical="center"/>
    </xf>
    <xf numFmtId="164" fontId="5" fillId="0" borderId="46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1" fillId="36" borderId="41" xfId="0" applyNumberFormat="1" applyFont="1" applyFill="1" applyBorder="1" applyAlignment="1">
      <alignment vertical="center" wrapText="1"/>
    </xf>
    <xf numFmtId="164" fontId="11" fillId="36" borderId="50" xfId="0" applyNumberFormat="1" applyFont="1" applyFill="1" applyBorder="1" applyAlignment="1">
      <alignment vertical="center" wrapText="1"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0" borderId="16" xfId="0" applyNumberFormat="1" applyFont="1" applyBorder="1" applyAlignment="1">
      <alignment horizontal="center" vertical="center" wrapText="1"/>
    </xf>
    <xf numFmtId="165" fontId="11" fillId="0" borderId="44" xfId="0" applyNumberFormat="1" applyFont="1" applyBorder="1" applyAlignment="1" applyProtection="1">
      <alignment vertical="center" wrapText="1"/>
      <protection locked="0"/>
    </xf>
    <xf numFmtId="164" fontId="5" fillId="33" borderId="10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164" fontId="5" fillId="33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174" fontId="5" fillId="33" borderId="12" xfId="46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6" fillId="38" borderId="33" xfId="0" applyFont="1" applyFill="1" applyBorder="1" applyAlignment="1" applyProtection="1">
      <alignment horizontal="left" vertical="center" wrapText="1"/>
      <protection/>
    </xf>
    <xf numFmtId="0" fontId="28" fillId="38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181" fontId="27" fillId="0" borderId="0" xfId="0" applyNumberFormat="1" applyFont="1" applyFill="1" applyAlignment="1">
      <alignment/>
    </xf>
    <xf numFmtId="0" fontId="12" fillId="0" borderId="42" xfId="56" applyFont="1" applyBorder="1" applyAlignment="1" applyProtection="1">
      <alignment horizontal="center" vertical="center" wrapText="1"/>
      <protection/>
    </xf>
    <xf numFmtId="174" fontId="12" fillId="33" borderId="10" xfId="46" applyNumberFormat="1" applyFont="1" applyFill="1" applyBorder="1" applyAlignment="1" applyProtection="1">
      <alignment horizontal="center" vertical="center" wrapText="1"/>
      <protection/>
    </xf>
    <xf numFmtId="174" fontId="14" fillId="0" borderId="51" xfId="46" applyNumberFormat="1" applyFont="1" applyFill="1" applyBorder="1" applyAlignment="1" applyProtection="1">
      <alignment horizontal="center" vertical="center" wrapText="1"/>
      <protection/>
    </xf>
    <xf numFmtId="174" fontId="14" fillId="0" borderId="52" xfId="46" applyNumberFormat="1" applyFont="1" applyFill="1" applyBorder="1" applyAlignment="1" applyProtection="1">
      <alignment horizontal="center" vertical="center" wrapText="1"/>
      <protection/>
    </xf>
    <xf numFmtId="174" fontId="14" fillId="0" borderId="53" xfId="46" applyNumberFormat="1" applyFont="1" applyFill="1" applyBorder="1" applyAlignment="1" applyProtection="1">
      <alignment horizontal="center" vertical="center" wrapText="1"/>
      <protection/>
    </xf>
    <xf numFmtId="174" fontId="12" fillId="33" borderId="42" xfId="46" applyNumberFormat="1" applyFont="1" applyFill="1" applyBorder="1" applyAlignment="1" applyProtection="1">
      <alignment horizontal="center" vertical="center" wrapText="1"/>
      <protection/>
    </xf>
    <xf numFmtId="174" fontId="14" fillId="0" borderId="34" xfId="46" applyNumberFormat="1" applyFont="1" applyFill="1" applyBorder="1" applyAlignment="1" applyProtection="1">
      <alignment horizontal="center" vertical="center" wrapText="1"/>
      <protection/>
    </xf>
    <xf numFmtId="174" fontId="14" fillId="0" borderId="13" xfId="46" applyNumberFormat="1" applyFont="1" applyFill="1" applyBorder="1" applyAlignment="1" applyProtection="1">
      <alignment horizontal="center" vertical="center" wrapText="1"/>
      <protection/>
    </xf>
    <xf numFmtId="174" fontId="11" fillId="0" borderId="52" xfId="46" applyNumberFormat="1" applyFont="1" applyFill="1" applyBorder="1" applyAlignment="1">
      <alignment horizontal="center" vertical="center" wrapText="1"/>
    </xf>
    <xf numFmtId="174" fontId="14" fillId="0" borderId="52" xfId="46" applyNumberFormat="1" applyFont="1" applyFill="1" applyBorder="1" applyAlignment="1" applyProtection="1">
      <alignment horizontal="center" vertical="center" wrapText="1"/>
      <protection/>
    </xf>
    <xf numFmtId="174" fontId="14" fillId="0" borderId="54" xfId="46" applyNumberFormat="1" applyFont="1" applyFill="1" applyBorder="1" applyAlignment="1" applyProtection="1">
      <alignment horizontal="center" vertical="center" wrapText="1"/>
      <protection/>
    </xf>
    <xf numFmtId="174" fontId="14" fillId="0" borderId="55" xfId="46" applyNumberFormat="1" applyFont="1" applyFill="1" applyBorder="1" applyAlignment="1" applyProtection="1">
      <alignment horizontal="center" vertical="center" wrapText="1"/>
      <protection/>
    </xf>
    <xf numFmtId="174" fontId="14" fillId="34" borderId="26" xfId="46" applyNumberFormat="1" applyFont="1" applyFill="1" applyBorder="1" applyAlignment="1" applyProtection="1">
      <alignment horizontal="center" vertical="center" wrapText="1"/>
      <protection/>
    </xf>
    <xf numFmtId="174" fontId="16" fillId="0" borderId="51" xfId="46" applyNumberFormat="1" applyFont="1" applyFill="1" applyBorder="1" applyAlignment="1" applyProtection="1">
      <alignment horizontal="center" vertical="center" wrapText="1"/>
      <protection/>
    </xf>
    <xf numFmtId="174" fontId="16" fillId="0" borderId="52" xfId="46" applyNumberFormat="1" applyFont="1" applyFill="1" applyBorder="1" applyAlignment="1" applyProtection="1">
      <alignment horizontal="center" vertical="center" wrapText="1"/>
      <protection/>
    </xf>
    <xf numFmtId="0" fontId="2" fillId="0" borderId="56" xfId="56" applyFont="1" applyBorder="1" applyAlignment="1" applyProtection="1">
      <alignment horizontal="center" vertical="center" wrapText="1"/>
      <protection/>
    </xf>
    <xf numFmtId="174" fontId="12" fillId="33" borderId="24" xfId="46" applyNumberFormat="1" applyFont="1" applyFill="1" applyBorder="1" applyAlignment="1" applyProtection="1">
      <alignment horizontal="center" vertical="center" wrapText="1"/>
      <protection/>
    </xf>
    <xf numFmtId="174" fontId="12" fillId="33" borderId="10" xfId="46" applyNumberFormat="1" applyFont="1" applyFill="1" applyBorder="1" applyAlignment="1" applyProtection="1">
      <alignment horizontal="center" vertical="center" wrapText="1"/>
      <protection locked="0"/>
    </xf>
    <xf numFmtId="174" fontId="12" fillId="33" borderId="12" xfId="46" applyNumberFormat="1" applyFont="1" applyFill="1" applyBorder="1" applyAlignment="1" applyProtection="1">
      <alignment horizontal="center" vertical="center" wrapText="1"/>
      <protection/>
    </xf>
    <xf numFmtId="0" fontId="14" fillId="0" borderId="22" xfId="56" applyFont="1" applyFill="1" applyBorder="1" applyAlignment="1" applyProtection="1">
      <alignment horizontal="left" indent="1"/>
      <protection/>
    </xf>
    <xf numFmtId="174" fontId="14" fillId="0" borderId="30" xfId="46" applyNumberFormat="1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>
      <alignment horizontal="left" vertical="center" wrapText="1" indent="1"/>
    </xf>
    <xf numFmtId="0" fontId="11" fillId="0" borderId="27" xfId="56" applyFont="1" applyFill="1" applyBorder="1" applyAlignment="1" applyProtection="1">
      <alignment horizontal="left" vertical="center" wrapText="1" indent="1"/>
      <protection/>
    </xf>
    <xf numFmtId="0" fontId="11" fillId="0" borderId="26" xfId="56" applyFont="1" applyFill="1" applyBorder="1" applyAlignment="1" applyProtection="1">
      <alignment horizontal="left" vertical="center" wrapText="1" indent="1"/>
      <protection/>
    </xf>
    <xf numFmtId="174" fontId="4" fillId="0" borderId="0" xfId="46" applyNumberFormat="1" applyFont="1" applyFill="1" applyBorder="1" applyAlignment="1" applyProtection="1">
      <alignment vertical="center" wrapText="1"/>
      <protection/>
    </xf>
    <xf numFmtId="174" fontId="1" fillId="0" borderId="0" xfId="46" applyNumberFormat="1" applyFont="1" applyFill="1" applyAlignment="1" applyProtection="1">
      <alignment/>
      <protection/>
    </xf>
    <xf numFmtId="174" fontId="4" fillId="0" borderId="0" xfId="46" applyNumberFormat="1" applyFont="1" applyFill="1" applyBorder="1" applyAlignment="1" applyProtection="1">
      <alignment horizontal="centerContinuous" vertical="center"/>
      <protection/>
    </xf>
    <xf numFmtId="174" fontId="4" fillId="0" borderId="22" xfId="46" applyNumberFormat="1" applyFont="1" applyFill="1" applyBorder="1" applyAlignment="1" applyProtection="1">
      <alignment horizontal="centerContinuous" vertical="center"/>
      <protection/>
    </xf>
    <xf numFmtId="174" fontId="2" fillId="0" borderId="10" xfId="46" applyNumberFormat="1" applyFont="1" applyBorder="1" applyAlignment="1" applyProtection="1">
      <alignment horizontal="center" vertical="center" wrapText="1"/>
      <protection/>
    </xf>
    <xf numFmtId="215" fontId="12" fillId="0" borderId="42" xfId="46" applyNumberFormat="1" applyFont="1" applyFill="1" applyBorder="1" applyAlignment="1" applyProtection="1">
      <alignment horizontal="center" vertical="center" wrapText="1"/>
      <protection/>
    </xf>
    <xf numFmtId="215" fontId="12" fillId="0" borderId="12" xfId="46" applyNumberFormat="1" applyFont="1" applyFill="1" applyBorder="1" applyAlignment="1" applyProtection="1">
      <alignment horizontal="center" vertical="center" wrapText="1"/>
      <protection/>
    </xf>
    <xf numFmtId="174" fontId="12" fillId="33" borderId="57" xfId="46" applyNumberFormat="1" applyFont="1" applyFill="1" applyBorder="1" applyAlignment="1" applyProtection="1">
      <alignment horizontal="center" vertical="center" wrapText="1"/>
      <protection/>
    </xf>
    <xf numFmtId="174" fontId="14" fillId="0" borderId="54" xfId="46" applyNumberFormat="1" applyFont="1" applyFill="1" applyBorder="1" applyAlignment="1" applyProtection="1">
      <alignment horizontal="center" vertical="center" wrapText="1"/>
      <protection/>
    </xf>
    <xf numFmtId="0" fontId="14" fillId="0" borderId="31" xfId="56" applyFont="1" applyFill="1" applyBorder="1" applyAlignment="1" applyProtection="1">
      <alignment horizontal="left" vertical="center" wrapText="1" indent="1"/>
      <protection/>
    </xf>
    <xf numFmtId="174" fontId="14" fillId="0" borderId="13" xfId="46" applyNumberFormat="1" applyFont="1" applyBorder="1" applyAlignment="1" applyProtection="1">
      <alignment horizontal="center" vertical="center" wrapText="1"/>
      <protection/>
    </xf>
    <xf numFmtId="0" fontId="0" fillId="0" borderId="0" xfId="56" applyFont="1">
      <alignment/>
      <protection/>
    </xf>
    <xf numFmtId="174" fontId="12" fillId="33" borderId="56" xfId="46" applyNumberFormat="1" applyFont="1" applyFill="1" applyBorder="1" applyAlignment="1" applyProtection="1">
      <alignment horizontal="center" vertical="center" wrapText="1"/>
      <protection locked="0"/>
    </xf>
    <xf numFmtId="174" fontId="14" fillId="0" borderId="58" xfId="46" applyNumberFormat="1" applyFont="1" applyFill="1" applyBorder="1" applyAlignment="1" applyProtection="1">
      <alignment horizontal="center" vertical="center" wrapText="1"/>
      <protection/>
    </xf>
    <xf numFmtId="174" fontId="14" fillId="0" borderId="14" xfId="46" applyNumberFormat="1" applyFont="1" applyFill="1" applyBorder="1" applyAlignment="1" applyProtection="1">
      <alignment horizontal="center" vertical="center" wrapText="1"/>
      <protection/>
    </xf>
    <xf numFmtId="174" fontId="14" fillId="0" borderId="59" xfId="46" applyNumberFormat="1" applyFont="1" applyFill="1" applyBorder="1" applyAlignment="1" applyProtection="1">
      <alignment horizontal="center" vertical="center" wrapText="1"/>
      <protection/>
    </xf>
    <xf numFmtId="174" fontId="14" fillId="0" borderId="60" xfId="46" applyNumberFormat="1" applyFont="1" applyFill="1" applyBorder="1" applyAlignment="1" applyProtection="1">
      <alignment horizontal="center" vertical="center" wrapText="1"/>
      <protection/>
    </xf>
    <xf numFmtId="174" fontId="14" fillId="0" borderId="61" xfId="46" applyNumberFormat="1" applyFont="1" applyFill="1" applyBorder="1" applyAlignment="1" applyProtection="1">
      <alignment horizontal="center"/>
      <protection/>
    </xf>
    <xf numFmtId="174" fontId="11" fillId="0" borderId="14" xfId="46" applyNumberFormat="1" applyFont="1" applyFill="1" applyBorder="1" applyAlignment="1">
      <alignment horizontal="center" vertical="center" wrapText="1"/>
    </xf>
    <xf numFmtId="174" fontId="14" fillId="0" borderId="14" xfId="46" applyNumberFormat="1" applyFont="1" applyFill="1" applyBorder="1" applyAlignment="1" applyProtection="1">
      <alignment horizontal="center" vertical="center" wrapText="1"/>
      <protection/>
    </xf>
    <xf numFmtId="174" fontId="14" fillId="0" borderId="62" xfId="46" applyNumberFormat="1" applyFont="1" applyFill="1" applyBorder="1" applyAlignment="1" applyProtection="1">
      <alignment horizontal="center" vertical="center" wrapText="1"/>
      <protection/>
    </xf>
    <xf numFmtId="174" fontId="14" fillId="0" borderId="63" xfId="46" applyNumberFormat="1" applyFont="1" applyFill="1" applyBorder="1" applyAlignment="1" applyProtection="1">
      <alignment horizontal="center" vertical="center" wrapText="1"/>
      <protection/>
    </xf>
    <xf numFmtId="174" fontId="14" fillId="34" borderId="63" xfId="46" applyNumberFormat="1" applyFont="1" applyFill="1" applyBorder="1" applyAlignment="1" applyProtection="1">
      <alignment horizontal="center" vertical="center" wrapText="1"/>
      <protection/>
    </xf>
    <xf numFmtId="174" fontId="16" fillId="0" borderId="58" xfId="46" applyNumberFormat="1" applyFont="1" applyFill="1" applyBorder="1" applyAlignment="1" applyProtection="1">
      <alignment horizontal="center" vertical="center" wrapText="1"/>
      <protection/>
    </xf>
    <xf numFmtId="174" fontId="16" fillId="0" borderId="14" xfId="46" applyNumberFormat="1" applyFont="1" applyFill="1" applyBorder="1" applyAlignment="1" applyProtection="1">
      <alignment horizontal="center" vertical="center" wrapText="1"/>
      <protection/>
    </xf>
    <xf numFmtId="174" fontId="2" fillId="0" borderId="12" xfId="46" applyNumberFormat="1" applyFont="1" applyBorder="1" applyAlignment="1" applyProtection="1">
      <alignment horizontal="center" vertical="center" wrapText="1"/>
      <protection/>
    </xf>
    <xf numFmtId="174" fontId="14" fillId="0" borderId="62" xfId="46" applyNumberFormat="1" applyFont="1" applyFill="1" applyBorder="1" applyAlignment="1" applyProtection="1">
      <alignment horizontal="center" vertical="center" wrapText="1"/>
      <protection/>
    </xf>
    <xf numFmtId="0" fontId="14" fillId="0" borderId="0" xfId="56" applyFont="1" applyBorder="1" applyAlignment="1" applyProtection="1">
      <alignment horizontal="left" indent="1"/>
      <protection/>
    </xf>
    <xf numFmtId="174" fontId="14" fillId="0" borderId="14" xfId="46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Continuous" vertical="center"/>
    </xf>
    <xf numFmtId="174" fontId="0" fillId="0" borderId="14" xfId="46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174" fontId="0" fillId="0" borderId="62" xfId="46" applyNumberFormat="1" applyFont="1" applyFill="1" applyBorder="1" applyAlignment="1">
      <alignment horizontal="center" vertical="center" wrapText="1"/>
    </xf>
    <xf numFmtId="174" fontId="2" fillId="0" borderId="12" xfId="0" applyNumberFormat="1" applyFont="1" applyBorder="1" applyAlignment="1" applyProtection="1">
      <alignment vertical="center"/>
      <protection/>
    </xf>
    <xf numFmtId="174" fontId="0" fillId="0" borderId="63" xfId="46" applyNumberFormat="1" applyFont="1" applyFill="1" applyBorder="1" applyAlignment="1">
      <alignment horizontal="center" vertical="center" wrapText="1"/>
    </xf>
    <xf numFmtId="174" fontId="0" fillId="0" borderId="64" xfId="46" applyNumberFormat="1" applyFont="1" applyFill="1" applyBorder="1" applyAlignment="1">
      <alignment horizontal="center" vertical="center" wrapText="1"/>
    </xf>
    <xf numFmtId="174" fontId="0" fillId="0" borderId="31" xfId="46" applyNumberFormat="1" applyFont="1" applyFill="1" applyBorder="1" applyAlignment="1">
      <alignment horizontal="center" vertical="center" wrapText="1"/>
    </xf>
    <xf numFmtId="174" fontId="0" fillId="0" borderId="65" xfId="46" applyNumberFormat="1" applyFont="1" applyFill="1" applyBorder="1" applyAlignment="1">
      <alignment horizontal="center" vertical="center" wrapText="1"/>
    </xf>
    <xf numFmtId="174" fontId="9" fillId="39" borderId="50" xfId="46" applyNumberFormat="1" applyFont="1" applyFill="1" applyBorder="1" applyAlignment="1" applyProtection="1">
      <alignment horizontal="right" vertical="center" wrapText="1"/>
      <protection/>
    </xf>
    <xf numFmtId="0" fontId="0" fillId="0" borderId="66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67" xfId="0" applyFont="1" applyFill="1" applyBorder="1" applyAlignment="1">
      <alignment horizontal="left" vertical="center" wrapText="1" indent="1"/>
    </xf>
    <xf numFmtId="164" fontId="2" fillId="39" borderId="41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indent="1"/>
    </xf>
    <xf numFmtId="0" fontId="2" fillId="0" borderId="22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174" fontId="13" fillId="33" borderId="10" xfId="46" applyNumberFormat="1" applyFont="1" applyFill="1" applyBorder="1" applyAlignment="1" applyProtection="1">
      <alignment horizontal="center" vertical="center" wrapText="1"/>
      <protection/>
    </xf>
    <xf numFmtId="174" fontId="13" fillId="33" borderId="10" xfId="46" applyNumberFormat="1" applyFont="1" applyFill="1" applyBorder="1" applyAlignment="1">
      <alignment horizontal="center" vertical="center" wrapText="1"/>
    </xf>
    <xf numFmtId="174" fontId="13" fillId="33" borderId="56" xfId="46" applyNumberFormat="1" applyFont="1" applyFill="1" applyBorder="1" applyAlignment="1">
      <alignment horizontal="center" vertical="center" wrapText="1"/>
    </xf>
    <xf numFmtId="174" fontId="11" fillId="0" borderId="34" xfId="46" applyNumberFormat="1" applyFont="1" applyFill="1" applyBorder="1" applyAlignment="1">
      <alignment horizontal="center" vertical="center" wrapText="1"/>
    </xf>
    <xf numFmtId="174" fontId="11" fillId="0" borderId="51" xfId="46" applyNumberFormat="1" applyFont="1" applyFill="1" applyBorder="1" applyAlignment="1">
      <alignment horizontal="center" vertical="center" wrapText="1"/>
    </xf>
    <xf numFmtId="174" fontId="11" fillId="0" borderId="55" xfId="46" applyNumberFormat="1" applyFont="1" applyFill="1" applyBorder="1" applyAlignment="1">
      <alignment horizontal="center" vertical="center" wrapText="1"/>
    </xf>
    <xf numFmtId="174" fontId="18" fillId="33" borderId="51" xfId="46" applyNumberFormat="1" applyFont="1" applyFill="1" applyBorder="1" applyAlignment="1">
      <alignment horizontal="center" vertical="center" wrapText="1"/>
    </xf>
    <xf numFmtId="174" fontId="13" fillId="33" borderId="42" xfId="46" applyNumberFormat="1" applyFont="1" applyFill="1" applyBorder="1" applyAlignment="1">
      <alignment horizontal="center" vertical="center" wrapText="1"/>
    </xf>
    <xf numFmtId="174" fontId="13" fillId="33" borderId="12" xfId="46" applyNumberFormat="1" applyFont="1" applyFill="1" applyBorder="1" applyAlignment="1">
      <alignment horizontal="center" vertical="center" wrapText="1"/>
    </xf>
    <xf numFmtId="174" fontId="5" fillId="33" borderId="10" xfId="46" applyNumberFormat="1" applyFont="1" applyFill="1" applyBorder="1" applyAlignment="1">
      <alignment horizontal="center" vertical="center" wrapText="1"/>
    </xf>
    <xf numFmtId="174" fontId="11" fillId="0" borderId="54" xfId="46" applyNumberFormat="1" applyFont="1" applyFill="1" applyBorder="1" applyAlignment="1">
      <alignment horizontal="center" vertical="center" wrapText="1"/>
    </xf>
    <xf numFmtId="174" fontId="13" fillId="33" borderId="13" xfId="46" applyNumberFormat="1" applyFont="1" applyFill="1" applyBorder="1" applyAlignment="1" applyProtection="1">
      <alignment horizontal="center" vertical="center" wrapText="1"/>
      <protection/>
    </xf>
    <xf numFmtId="174" fontId="11" fillId="0" borderId="48" xfId="46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174" fontId="13" fillId="33" borderId="12" xfId="46" applyNumberFormat="1" applyFont="1" applyFill="1" applyBorder="1" applyAlignment="1" applyProtection="1">
      <alignment horizontal="center" vertical="center" wrapText="1"/>
      <protection/>
    </xf>
    <xf numFmtId="174" fontId="11" fillId="0" borderId="60" xfId="46" applyNumberFormat="1" applyFont="1" applyFill="1" applyBorder="1" applyAlignment="1">
      <alignment horizontal="center" vertical="center" wrapText="1"/>
    </xf>
    <xf numFmtId="174" fontId="11" fillId="0" borderId="58" xfId="46" applyNumberFormat="1" applyFont="1" applyFill="1" applyBorder="1" applyAlignment="1">
      <alignment horizontal="center" vertical="center" wrapText="1"/>
    </xf>
    <xf numFmtId="174" fontId="11" fillId="0" borderId="63" xfId="46" applyNumberFormat="1" applyFont="1" applyFill="1" applyBorder="1" applyAlignment="1">
      <alignment horizontal="center" vertical="center" wrapText="1"/>
    </xf>
    <xf numFmtId="174" fontId="18" fillId="33" borderId="58" xfId="46" applyNumberFormat="1" applyFont="1" applyFill="1" applyBorder="1" applyAlignment="1">
      <alignment horizontal="center" vertical="center" wrapText="1"/>
    </xf>
    <xf numFmtId="174" fontId="5" fillId="33" borderId="12" xfId="46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indent="1"/>
    </xf>
    <xf numFmtId="0" fontId="2" fillId="0" borderId="61" xfId="0" applyFont="1" applyFill="1" applyBorder="1" applyAlignment="1" applyProtection="1">
      <alignment horizontal="left" vertical="center"/>
      <protection/>
    </xf>
    <xf numFmtId="174" fontId="0" fillId="0" borderId="69" xfId="46" applyNumberFormat="1" applyFont="1" applyBorder="1" applyAlignment="1">
      <alignment horizontal="center" vertical="center" wrapText="1"/>
    </xf>
    <xf numFmtId="174" fontId="11" fillId="0" borderId="62" xfId="46" applyNumberFormat="1" applyFont="1" applyFill="1" applyBorder="1" applyAlignment="1">
      <alignment horizontal="center" vertical="center" wrapText="1"/>
    </xf>
    <xf numFmtId="174" fontId="13" fillId="33" borderId="14" xfId="46" applyNumberFormat="1" applyFont="1" applyFill="1" applyBorder="1" applyAlignment="1" applyProtection="1">
      <alignment horizontal="center" vertical="center" wrapText="1"/>
      <protection/>
    </xf>
    <xf numFmtId="174" fontId="11" fillId="0" borderId="49" xfId="46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48" xfId="0" applyFont="1" applyFill="1" applyBorder="1" applyAlignment="1" applyProtection="1" quotePrefix="1">
      <alignment horizontal="left" vertical="center" indent="1"/>
      <protection/>
    </xf>
    <xf numFmtId="174" fontId="13" fillId="0" borderId="42" xfId="46" applyNumberFormat="1" applyFont="1" applyFill="1" applyBorder="1" applyAlignment="1">
      <alignment horizontal="center" vertical="center" wrapText="1"/>
    </xf>
    <xf numFmtId="174" fontId="11" fillId="0" borderId="53" xfId="46" applyNumberFormat="1" applyFont="1" applyFill="1" applyBorder="1" applyAlignment="1">
      <alignment horizontal="center" vertical="center" wrapText="1"/>
    </xf>
    <xf numFmtId="174" fontId="5" fillId="0" borderId="39" xfId="46" applyNumberFormat="1" applyFont="1" applyFill="1" applyBorder="1" applyAlignment="1">
      <alignment horizontal="center" vertical="center" wrapText="1"/>
    </xf>
    <xf numFmtId="174" fontId="2" fillId="0" borderId="39" xfId="46" applyNumberFormat="1" applyFont="1" applyFill="1" applyBorder="1" applyAlignment="1">
      <alignment horizontal="center" vertical="center" wrapText="1"/>
    </xf>
    <xf numFmtId="174" fontId="11" fillId="33" borderId="30" xfId="46" applyNumberFormat="1" applyFont="1" applyFill="1" applyBorder="1" applyAlignment="1" applyProtection="1">
      <alignment horizontal="center" vertical="center" wrapText="1"/>
      <protection locked="0"/>
    </xf>
    <xf numFmtId="174" fontId="11" fillId="0" borderId="34" xfId="46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 applyProtection="1" quotePrefix="1">
      <alignment horizontal="left" vertical="center" indent="1"/>
      <protection/>
    </xf>
    <xf numFmtId="0" fontId="2" fillId="0" borderId="56" xfId="0" applyFont="1" applyFill="1" applyBorder="1" applyAlignment="1">
      <alignment horizontal="left" vertical="center" wrapText="1"/>
    </xf>
    <xf numFmtId="174" fontId="13" fillId="0" borderId="12" xfId="46" applyNumberFormat="1" applyFont="1" applyFill="1" applyBorder="1" applyAlignment="1">
      <alignment horizontal="center" vertical="center" wrapText="1"/>
    </xf>
    <xf numFmtId="174" fontId="11" fillId="0" borderId="59" xfId="46" applyNumberFormat="1" applyFont="1" applyFill="1" applyBorder="1" applyAlignment="1">
      <alignment horizontal="center" vertical="center" wrapText="1"/>
    </xf>
    <xf numFmtId="174" fontId="2" fillId="0" borderId="56" xfId="46" applyNumberFormat="1" applyFont="1" applyFill="1" applyBorder="1" applyAlignment="1">
      <alignment horizontal="center" vertical="center" wrapText="1"/>
    </xf>
    <xf numFmtId="174" fontId="11" fillId="33" borderId="49" xfId="46" applyNumberFormat="1" applyFont="1" applyFill="1" applyBorder="1" applyAlignment="1" applyProtection="1">
      <alignment horizontal="center" vertical="center" wrapText="1"/>
      <protection locked="0"/>
    </xf>
    <xf numFmtId="174" fontId="11" fillId="0" borderId="60" xfId="46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right"/>
    </xf>
    <xf numFmtId="174" fontId="11" fillId="0" borderId="26" xfId="46" applyNumberFormat="1" applyFont="1" applyBorder="1" applyAlignment="1" applyProtection="1">
      <alignment vertical="center" wrapText="1"/>
      <protection locked="0"/>
    </xf>
    <xf numFmtId="174" fontId="11" fillId="0" borderId="63" xfId="46" applyNumberFormat="1" applyFont="1" applyBorder="1" applyAlignment="1" applyProtection="1">
      <alignment vertical="center" wrapText="1"/>
      <protection locked="0"/>
    </xf>
    <xf numFmtId="174" fontId="11" fillId="0" borderId="13" xfId="46" applyNumberFormat="1" applyFont="1" applyBorder="1" applyAlignment="1" applyProtection="1">
      <alignment vertical="center" wrapText="1"/>
      <protection locked="0"/>
    </xf>
    <xf numFmtId="174" fontId="11" fillId="0" borderId="14" xfId="46" applyNumberFormat="1" applyFont="1" applyBorder="1" applyAlignment="1" applyProtection="1">
      <alignment vertical="center" wrapText="1"/>
      <protection locked="0"/>
    </xf>
    <xf numFmtId="174" fontId="11" fillId="0" borderId="28" xfId="46" applyNumberFormat="1" applyFont="1" applyBorder="1" applyAlignment="1" applyProtection="1">
      <alignment vertical="center" wrapText="1"/>
      <protection locked="0"/>
    </xf>
    <xf numFmtId="174" fontId="11" fillId="0" borderId="62" xfId="46" applyNumberFormat="1" applyFont="1" applyBorder="1" applyAlignment="1" applyProtection="1">
      <alignment vertical="center" wrapText="1"/>
      <protection locked="0"/>
    </xf>
    <xf numFmtId="174" fontId="5" fillId="33" borderId="10" xfId="46" applyNumberFormat="1" applyFont="1" applyFill="1" applyBorder="1" applyAlignment="1">
      <alignment vertical="center" wrapText="1"/>
    </xf>
    <xf numFmtId="174" fontId="11" fillId="33" borderId="21" xfId="46" applyNumberFormat="1" applyFont="1" applyFill="1" applyBorder="1" applyAlignment="1" applyProtection="1">
      <alignment vertical="center" wrapText="1"/>
      <protection/>
    </xf>
    <xf numFmtId="174" fontId="11" fillId="33" borderId="59" xfId="46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Border="1" applyAlignment="1" applyProtection="1">
      <alignment horizontal="center" vertical="center" wrapText="1"/>
      <protection locked="0"/>
    </xf>
    <xf numFmtId="174" fontId="11" fillId="0" borderId="26" xfId="46" applyNumberFormat="1" applyFont="1" applyBorder="1" applyAlignment="1" applyProtection="1">
      <alignment horizontal="center" vertical="center" wrapText="1"/>
      <protection locked="0"/>
    </xf>
    <xf numFmtId="174" fontId="11" fillId="0" borderId="63" xfId="46" applyNumberFormat="1" applyFont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74" fontId="11" fillId="0" borderId="13" xfId="46" applyNumberFormat="1" applyFont="1" applyBorder="1" applyAlignment="1" applyProtection="1">
      <alignment horizontal="center" vertical="center" wrapText="1"/>
      <protection locked="0"/>
    </xf>
    <xf numFmtId="174" fontId="11" fillId="0" borderId="14" xfId="46" applyNumberFormat="1" applyFont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>
      <alignment horizontal="center" vertical="center" wrapText="1"/>
    </xf>
    <xf numFmtId="174" fontId="11" fillId="33" borderId="21" xfId="46" applyNumberFormat="1" applyFont="1" applyFill="1" applyBorder="1" applyAlignment="1" applyProtection="1">
      <alignment horizontal="center" vertical="center" wrapText="1"/>
      <protection/>
    </xf>
    <xf numFmtId="174" fontId="11" fillId="33" borderId="59" xfId="46" applyNumberFormat="1" applyFont="1" applyFill="1" applyBorder="1" applyAlignment="1" applyProtection="1">
      <alignment horizontal="center" vertical="center" wrapText="1"/>
      <protection/>
    </xf>
    <xf numFmtId="164" fontId="9" fillId="0" borderId="41" xfId="0" applyNumberFormat="1" applyFont="1" applyBorder="1" applyAlignment="1">
      <alignment horizontal="center" vertical="center" wrapText="1"/>
    </xf>
    <xf numFmtId="164" fontId="21" fillId="0" borderId="66" xfId="0" applyNumberFormat="1" applyFont="1" applyBorder="1" applyAlignment="1" applyProtection="1">
      <alignment horizontal="left" vertical="center" wrapText="1"/>
      <protection locked="0"/>
    </xf>
    <xf numFmtId="174" fontId="21" fillId="0" borderId="71" xfId="46" applyNumberFormat="1" applyFont="1" applyBorder="1" applyAlignment="1" applyProtection="1">
      <alignment horizontal="center" vertical="center" wrapText="1"/>
      <protection locked="0"/>
    </xf>
    <xf numFmtId="174" fontId="21" fillId="0" borderId="63" xfId="46" applyNumberFormat="1" applyFont="1" applyBorder="1" applyAlignment="1" applyProtection="1">
      <alignment horizontal="center" vertical="center" wrapText="1"/>
      <protection locked="0"/>
    </xf>
    <xf numFmtId="164" fontId="21" fillId="0" borderId="44" xfId="0" applyNumberFormat="1" applyFont="1" applyBorder="1" applyAlignment="1">
      <alignment horizontal="left" vertical="center" wrapText="1"/>
    </xf>
    <xf numFmtId="174" fontId="21" fillId="0" borderId="33" xfId="46" applyNumberFormat="1" applyFont="1" applyBorder="1" applyAlignment="1" applyProtection="1">
      <alignment horizontal="center" vertical="center" wrapText="1"/>
      <protection locked="0"/>
    </xf>
    <xf numFmtId="174" fontId="21" fillId="0" borderId="14" xfId="46" applyNumberFormat="1" applyFont="1" applyBorder="1" applyAlignment="1" applyProtection="1">
      <alignment horizontal="center" vertical="center" wrapText="1"/>
      <protection locked="0"/>
    </xf>
    <xf numFmtId="164" fontId="21" fillId="0" borderId="44" xfId="0" applyNumberFormat="1" applyFont="1" applyBorder="1" applyAlignment="1" applyProtection="1">
      <alignment horizontal="left" vertical="center" wrapText="1"/>
      <protection locked="0"/>
    </xf>
    <xf numFmtId="164" fontId="21" fillId="0" borderId="67" xfId="0" applyNumberFormat="1" applyFont="1" applyBorder="1" applyAlignment="1" applyProtection="1">
      <alignment horizontal="left" vertical="center" wrapText="1"/>
      <protection locked="0"/>
    </xf>
    <xf numFmtId="174" fontId="21" fillId="0" borderId="72" xfId="46" applyNumberFormat="1" applyFont="1" applyBorder="1" applyAlignment="1" applyProtection="1">
      <alignment horizontal="center" vertical="center" wrapText="1"/>
      <protection locked="0"/>
    </xf>
    <xf numFmtId="174" fontId="21" fillId="0" borderId="62" xfId="46" applyNumberFormat="1" applyFont="1" applyBorder="1" applyAlignment="1" applyProtection="1">
      <alignment horizontal="center" vertical="center" wrapText="1"/>
      <protection locked="0"/>
    </xf>
    <xf numFmtId="164" fontId="9" fillId="39" borderId="41" xfId="0" applyNumberFormat="1" applyFont="1" applyFill="1" applyBorder="1" applyAlignment="1">
      <alignment horizontal="left" vertical="center" wrapText="1"/>
    </xf>
    <xf numFmtId="174" fontId="9" fillId="0" borderId="50" xfId="46" applyNumberFormat="1" applyFont="1" applyBorder="1" applyAlignment="1" applyProtection="1">
      <alignment horizontal="center" vertical="center" wrapText="1"/>
      <protection locked="0"/>
    </xf>
    <xf numFmtId="174" fontId="9" fillId="0" borderId="56" xfId="46" applyNumberFormat="1" applyFont="1" applyBorder="1" applyAlignment="1" applyProtection="1">
      <alignment horizontal="center" vertical="center" wrapText="1"/>
      <protection locked="0"/>
    </xf>
    <xf numFmtId="174" fontId="0" fillId="0" borderId="71" xfId="46" applyNumberFormat="1" applyFont="1" applyBorder="1" applyAlignment="1" applyProtection="1">
      <alignment horizontal="center" vertical="center" wrapText="1"/>
      <protection locked="0"/>
    </xf>
    <xf numFmtId="174" fontId="0" fillId="0" borderId="63" xfId="46" applyNumberFormat="1" applyFont="1" applyBorder="1" applyAlignment="1" applyProtection="1">
      <alignment horizontal="center" vertical="center" wrapText="1"/>
      <protection locked="0"/>
    </xf>
    <xf numFmtId="164" fontId="0" fillId="0" borderId="44" xfId="0" applyNumberFormat="1" applyFont="1" applyBorder="1" applyAlignment="1" applyProtection="1">
      <alignment horizontal="left" vertical="center" wrapText="1"/>
      <protection locked="0"/>
    </xf>
    <xf numFmtId="174" fontId="0" fillId="0" borderId="33" xfId="46" applyNumberFormat="1" applyFont="1" applyBorder="1" applyAlignment="1" applyProtection="1">
      <alignment horizontal="center" vertical="center" wrapText="1"/>
      <protection locked="0"/>
    </xf>
    <xf numFmtId="174" fontId="0" fillId="0" borderId="14" xfId="46" applyNumberFormat="1" applyFont="1" applyBorder="1" applyAlignment="1" applyProtection="1">
      <alignment horizontal="center" vertical="center" wrapText="1"/>
      <protection locked="0"/>
    </xf>
    <xf numFmtId="164" fontId="0" fillId="0" borderId="44" xfId="0" applyNumberFormat="1" applyFont="1" applyBorder="1" applyAlignment="1" applyProtection="1">
      <alignment horizontal="center" vertical="center" wrapText="1"/>
      <protection locked="0"/>
    </xf>
    <xf numFmtId="164" fontId="0" fillId="0" borderId="67" xfId="0" applyNumberFormat="1" applyFont="1" applyBorder="1" applyAlignment="1" applyProtection="1">
      <alignment horizontal="center" vertical="center" wrapText="1"/>
      <protection locked="0"/>
    </xf>
    <xf numFmtId="174" fontId="0" fillId="0" borderId="72" xfId="46" applyNumberFormat="1" applyFont="1" applyBorder="1" applyAlignment="1" applyProtection="1">
      <alignment horizontal="center" vertical="center" wrapText="1"/>
      <protection locked="0"/>
    </xf>
    <xf numFmtId="174" fontId="0" fillId="0" borderId="62" xfId="46" applyNumberFormat="1" applyFont="1" applyBorder="1" applyAlignment="1" applyProtection="1">
      <alignment horizontal="center" vertical="center" wrapText="1"/>
      <protection locked="0"/>
    </xf>
    <xf numFmtId="164" fontId="2" fillId="39" borderId="41" xfId="0" applyNumberFormat="1" applyFont="1" applyFill="1" applyBorder="1" applyAlignment="1">
      <alignment horizontal="left" vertical="center" wrapText="1"/>
    </xf>
    <xf numFmtId="174" fontId="2" fillId="39" borderId="50" xfId="46" applyNumberFormat="1" applyFont="1" applyFill="1" applyBorder="1" applyAlignment="1" applyProtection="1">
      <alignment horizontal="center" vertical="center" wrapText="1"/>
      <protection/>
    </xf>
    <xf numFmtId="174" fontId="2" fillId="39" borderId="12" xfId="46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left" vertical="center" wrapText="1"/>
    </xf>
    <xf numFmtId="174" fontId="11" fillId="0" borderId="71" xfId="46" applyNumberFormat="1" applyFont="1" applyBorder="1" applyAlignment="1">
      <alignment horizontal="left" vertical="center" wrapText="1" indent="1"/>
    </xf>
    <xf numFmtId="0" fontId="11" fillId="0" borderId="44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>
      <alignment horizontal="left" vertical="center" wrapText="1"/>
    </xf>
    <xf numFmtId="174" fontId="11" fillId="0" borderId="33" xfId="46" applyNumberFormat="1" applyFont="1" applyBorder="1" applyAlignment="1">
      <alignment horizontal="left" vertical="center" wrapText="1" indent="1"/>
    </xf>
    <xf numFmtId="0" fontId="11" fillId="0" borderId="67" xfId="0" applyFont="1" applyBorder="1" applyAlignment="1">
      <alignment vertical="center" wrapText="1"/>
    </xf>
    <xf numFmtId="174" fontId="11" fillId="0" borderId="72" xfId="46" applyNumberFormat="1" applyFont="1" applyBorder="1" applyAlignment="1">
      <alignment horizontal="left" vertical="center" wrapText="1" indent="1"/>
    </xf>
    <xf numFmtId="0" fontId="5" fillId="33" borderId="41" xfId="0" applyFont="1" applyFill="1" applyBorder="1" applyAlignment="1">
      <alignment horizontal="left" vertical="center" wrapText="1" indent="1"/>
    </xf>
    <xf numFmtId="174" fontId="5" fillId="33" borderId="50" xfId="46" applyNumberFormat="1" applyFont="1" applyFill="1" applyBorder="1" applyAlignment="1">
      <alignment horizontal="center" vertical="center" wrapText="1"/>
    </xf>
    <xf numFmtId="174" fontId="11" fillId="0" borderId="63" xfId="46" applyNumberFormat="1" applyFont="1" applyBorder="1" applyAlignment="1">
      <alignment horizontal="left" vertical="center" wrapText="1" indent="1"/>
    </xf>
    <xf numFmtId="174" fontId="11" fillId="0" borderId="14" xfId="46" applyNumberFormat="1" applyFont="1" applyBorder="1" applyAlignment="1">
      <alignment horizontal="left" vertical="center" wrapText="1" indent="1"/>
    </xf>
    <xf numFmtId="174" fontId="11" fillId="0" borderId="62" xfId="46" applyNumberFormat="1" applyFont="1" applyBorder="1" applyAlignment="1">
      <alignment horizontal="left" vertical="center" wrapText="1" indent="1"/>
    </xf>
    <xf numFmtId="164" fontId="0" fillId="0" borderId="66" xfId="0" applyNumberFormat="1" applyBorder="1" applyAlignment="1" applyProtection="1">
      <alignment horizontal="left" vertical="center" wrapText="1"/>
      <protection locked="0"/>
    </xf>
    <xf numFmtId="164" fontId="0" fillId="0" borderId="44" xfId="0" applyNumberFormat="1" applyBorder="1" applyAlignment="1" applyProtection="1">
      <alignment horizontal="left" vertical="center" wrapText="1"/>
      <protection locked="0"/>
    </xf>
    <xf numFmtId="1" fontId="22" fillId="0" borderId="47" xfId="0" applyNumberFormat="1" applyFont="1" applyBorder="1" applyAlignment="1">
      <alignment horizontal="center" vertical="center"/>
    </xf>
    <xf numFmtId="1" fontId="22" fillId="0" borderId="48" xfId="0" applyNumberFormat="1" applyFont="1" applyBorder="1" applyAlignment="1">
      <alignment horizontal="center" vertical="center"/>
    </xf>
    <xf numFmtId="1" fontId="22" fillId="0" borderId="49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left" vertical="center" wrapText="1" indent="1"/>
    </xf>
    <xf numFmtId="174" fontId="13" fillId="33" borderId="24" xfId="46" applyNumberFormat="1" applyFont="1" applyFill="1" applyBorder="1" applyAlignment="1" applyProtection="1">
      <alignment horizontal="center" vertical="center" wrapText="1"/>
      <protection/>
    </xf>
    <xf numFmtId="174" fontId="13" fillId="33" borderId="74" xfId="46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>
      <alignment horizontal="left" vertical="center" wrapText="1" indent="1"/>
    </xf>
    <xf numFmtId="174" fontId="5" fillId="33" borderId="21" xfId="46" applyNumberFormat="1" applyFont="1" applyFill="1" applyBorder="1" applyAlignment="1">
      <alignment horizontal="center" vertical="center" wrapText="1"/>
    </xf>
    <xf numFmtId="174" fontId="5" fillId="33" borderId="59" xfId="46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174" fontId="11" fillId="0" borderId="27" xfId="46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 indent="1"/>
    </xf>
    <xf numFmtId="174" fontId="11" fillId="0" borderId="30" xfId="46" applyNumberFormat="1" applyFont="1" applyFill="1" applyBorder="1" applyAlignment="1">
      <alignment horizontal="center" vertical="center" wrapText="1"/>
    </xf>
    <xf numFmtId="174" fontId="11" fillId="0" borderId="49" xfId="46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 indent="1"/>
    </xf>
    <xf numFmtId="174" fontId="0" fillId="0" borderId="13" xfId="46" applyNumberFormat="1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74" fontId="11" fillId="0" borderId="15" xfId="46" applyNumberFormat="1" applyFont="1" applyBorder="1" applyAlignment="1" applyProtection="1">
      <alignment horizontal="center" vertical="center" wrapText="1"/>
      <protection locked="0"/>
    </xf>
    <xf numFmtId="174" fontId="11" fillId="0" borderId="17" xfId="46" applyNumberFormat="1" applyFont="1" applyBorder="1" applyAlignment="1" applyProtection="1">
      <alignment horizontal="center" vertical="center" wrapText="1"/>
      <protection locked="0"/>
    </xf>
    <xf numFmtId="174" fontId="11" fillId="0" borderId="23" xfId="46" applyNumberFormat="1" applyFont="1" applyBorder="1" applyAlignment="1" applyProtection="1">
      <alignment horizontal="center" vertical="center" wrapText="1"/>
      <protection locked="0"/>
    </xf>
    <xf numFmtId="174" fontId="11" fillId="0" borderId="62" xfId="46" applyNumberFormat="1" applyFont="1" applyBorder="1" applyAlignment="1" applyProtection="1">
      <alignment horizontal="center" vertical="center" wrapText="1"/>
      <protection locked="0"/>
    </xf>
    <xf numFmtId="174" fontId="11" fillId="0" borderId="58" xfId="46" applyNumberFormat="1" applyFont="1" applyBorder="1" applyAlignment="1" applyProtection="1">
      <alignment horizontal="center" vertical="center" wrapText="1"/>
      <protection locked="0"/>
    </xf>
    <xf numFmtId="174" fontId="11" fillId="0" borderId="63" xfId="46" applyNumberFormat="1" applyFont="1" applyBorder="1" applyAlignment="1" applyProtection="1">
      <alignment horizontal="center" vertical="center" wrapText="1"/>
      <protection locked="0"/>
    </xf>
    <xf numFmtId="0" fontId="23" fillId="0" borderId="65" xfId="0" applyFont="1" applyFill="1" applyBorder="1" applyAlignment="1" applyProtection="1">
      <alignment horizontal="center"/>
      <protection/>
    </xf>
    <xf numFmtId="3" fontId="26" fillId="38" borderId="52" xfId="0" applyNumberFormat="1" applyFont="1" applyFill="1" applyBorder="1" applyAlignment="1" applyProtection="1">
      <alignment horizontal="right" vertical="center"/>
      <protection/>
    </xf>
    <xf numFmtId="3" fontId="26" fillId="38" borderId="31" xfId="0" applyNumberFormat="1" applyFont="1" applyFill="1" applyBorder="1" applyAlignment="1" applyProtection="1">
      <alignment horizontal="right" vertical="center"/>
      <protection/>
    </xf>
    <xf numFmtId="3" fontId="26" fillId="38" borderId="33" xfId="0" applyNumberFormat="1" applyFont="1" applyFill="1" applyBorder="1" applyAlignment="1" applyProtection="1">
      <alignment horizontal="right" vertical="center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7" fillId="0" borderId="65" xfId="0" applyFont="1" applyFill="1" applyBorder="1" applyAlignment="1" applyProtection="1">
      <alignment horizontal="center" vertical="center"/>
      <protection/>
    </xf>
    <xf numFmtId="0" fontId="23" fillId="0" borderId="65" xfId="0" applyFont="1" applyFill="1" applyBorder="1" applyAlignment="1" applyProtection="1">
      <alignment horizontal="left" vertical="center" wrapText="1"/>
      <protection/>
    </xf>
    <xf numFmtId="49" fontId="28" fillId="38" borderId="52" xfId="0" applyNumberFormat="1" applyFont="1" applyFill="1" applyBorder="1" applyAlignment="1" applyProtection="1">
      <alignment horizontal="center" vertical="center"/>
      <protection/>
    </xf>
    <xf numFmtId="49" fontId="28" fillId="38" borderId="33" xfId="0" applyNumberFormat="1" applyFont="1" applyFill="1" applyBorder="1" applyAlignment="1" applyProtection="1">
      <alignment horizontal="center" vertical="center"/>
      <protection/>
    </xf>
    <xf numFmtId="0" fontId="26" fillId="38" borderId="52" xfId="0" applyFont="1" applyFill="1" applyBorder="1" applyAlignment="1" applyProtection="1">
      <alignment horizontal="left" vertical="center" wrapText="1"/>
      <protection/>
    </xf>
    <xf numFmtId="0" fontId="26" fillId="38" borderId="31" xfId="0" applyFont="1" applyFill="1" applyBorder="1" applyAlignment="1" applyProtection="1">
      <alignment horizontal="left" vertical="center" wrapText="1"/>
      <protection/>
    </xf>
    <xf numFmtId="0" fontId="26" fillId="38" borderId="33" xfId="0" applyFont="1" applyFill="1" applyBorder="1" applyAlignment="1" applyProtection="1">
      <alignment horizontal="left" vertical="center" wrapText="1"/>
      <protection/>
    </xf>
    <xf numFmtId="3" fontId="26" fillId="38" borderId="52" xfId="0" applyNumberFormat="1" applyFont="1" applyFill="1" applyBorder="1" applyAlignment="1" applyProtection="1">
      <alignment horizontal="right" vertical="center" wrapText="1"/>
      <protection/>
    </xf>
    <xf numFmtId="3" fontId="26" fillId="38" borderId="31" xfId="0" applyNumberFormat="1" applyFont="1" applyFill="1" applyBorder="1" applyAlignment="1" applyProtection="1">
      <alignment horizontal="right" vertical="center" wrapText="1"/>
      <protection/>
    </xf>
    <xf numFmtId="3" fontId="26" fillId="38" borderId="33" xfId="0" applyNumberFormat="1" applyFont="1" applyFill="1" applyBorder="1" applyAlignment="1" applyProtection="1">
      <alignment horizontal="right" vertical="center" wrapText="1"/>
      <protection/>
    </xf>
    <xf numFmtId="49" fontId="27" fillId="0" borderId="52" xfId="0" applyNumberFormat="1" applyFont="1" applyFill="1" applyBorder="1" applyAlignment="1" applyProtection="1">
      <alignment horizontal="center" vertical="center"/>
      <protection/>
    </xf>
    <xf numFmtId="49" fontId="27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left" vertical="center" wrapText="1"/>
      <protection/>
    </xf>
    <xf numFmtId="0" fontId="23" fillId="0" borderId="31" xfId="0" applyFont="1" applyFill="1" applyBorder="1" applyAlignment="1" applyProtection="1">
      <alignment horizontal="left" vertical="center" wrapText="1"/>
      <protection/>
    </xf>
    <xf numFmtId="0" fontId="23" fillId="0" borderId="33" xfId="0" applyFont="1" applyFill="1" applyBorder="1" applyAlignment="1" applyProtection="1">
      <alignment horizontal="left" vertical="center" wrapText="1"/>
      <protection/>
    </xf>
    <xf numFmtId="3" fontId="23" fillId="0" borderId="52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33" xfId="0" applyNumberFormat="1" applyFont="1" applyFill="1" applyBorder="1" applyAlignment="1" applyProtection="1">
      <alignment horizontal="right" vertical="center"/>
      <protection/>
    </xf>
    <xf numFmtId="3" fontId="23" fillId="0" borderId="52" xfId="0" applyNumberFormat="1" applyFont="1" applyFill="1" applyBorder="1" applyAlignment="1" applyProtection="1">
      <alignment horizontal="right" vertical="center" wrapText="1"/>
      <protection/>
    </xf>
    <xf numFmtId="3" fontId="23" fillId="0" borderId="31" xfId="0" applyNumberFormat="1" applyFont="1" applyFill="1" applyBorder="1" applyAlignment="1" applyProtection="1">
      <alignment horizontal="right" vertical="center" wrapText="1"/>
      <protection/>
    </xf>
    <xf numFmtId="3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7" fillId="0" borderId="65" xfId="0" applyFont="1" applyFill="1" applyBorder="1" applyAlignment="1" applyProtection="1" quotePrefix="1">
      <alignment horizontal="center" vertical="center"/>
      <protection/>
    </xf>
    <xf numFmtId="3" fontId="28" fillId="38" borderId="52" xfId="0" applyNumberFormat="1" applyFont="1" applyFill="1" applyBorder="1" applyAlignment="1" applyProtection="1">
      <alignment horizontal="right" vertical="center"/>
      <protection/>
    </xf>
    <xf numFmtId="3" fontId="28" fillId="38" borderId="33" xfId="0" applyNumberFormat="1" applyFont="1" applyFill="1" applyBorder="1" applyAlignment="1" applyProtection="1">
      <alignment horizontal="right" vertical="center"/>
      <protection/>
    </xf>
    <xf numFmtId="3" fontId="27" fillId="0" borderId="52" xfId="0" applyNumberFormat="1" applyFont="1" applyFill="1" applyBorder="1" applyAlignment="1" applyProtection="1">
      <alignment horizontal="right" vertical="center"/>
      <protection/>
    </xf>
    <xf numFmtId="3" fontId="27" fillId="0" borderId="33" xfId="0" applyNumberFormat="1" applyFont="1" applyFill="1" applyBorder="1" applyAlignment="1" applyProtection="1">
      <alignment horizontal="right" vertical="center"/>
      <protection/>
    </xf>
    <xf numFmtId="0" fontId="23" fillId="0" borderId="52" xfId="0" applyFont="1" applyFill="1" applyBorder="1" applyAlignment="1" applyProtection="1">
      <alignment horizontal="center"/>
      <protection/>
    </xf>
    <xf numFmtId="0" fontId="23" fillId="0" borderId="31" xfId="0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 applyProtection="1">
      <alignment horizontal="center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1" fontId="23" fillId="0" borderId="52" xfId="0" applyNumberFormat="1" applyFont="1" applyFill="1" applyBorder="1" applyAlignment="1" applyProtection="1">
      <alignment horizontal="center" vertical="center"/>
      <protection/>
    </xf>
    <xf numFmtId="1" fontId="23" fillId="0" borderId="33" xfId="0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right"/>
      <protection/>
    </xf>
    <xf numFmtId="181" fontId="26" fillId="0" borderId="54" xfId="0" applyNumberFormat="1" applyFont="1" applyFill="1" applyBorder="1" applyAlignment="1" applyProtection="1">
      <alignment horizontal="center" vertical="center" wrapText="1"/>
      <protection/>
    </xf>
    <xf numFmtId="181" fontId="26" fillId="0" borderId="72" xfId="0" applyNumberFormat="1" applyFont="1" applyFill="1" applyBorder="1" applyAlignment="1" applyProtection="1">
      <alignment horizontal="center" vertical="center" wrapText="1"/>
      <protection/>
    </xf>
    <xf numFmtId="181" fontId="26" fillId="0" borderId="55" xfId="0" applyNumberFormat="1" applyFont="1" applyFill="1" applyBorder="1" applyAlignment="1" applyProtection="1">
      <alignment horizontal="center" vertical="center" wrapText="1"/>
      <protection/>
    </xf>
    <xf numFmtId="181" fontId="26" fillId="0" borderId="71" xfId="0" applyNumberFormat="1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/>
      <protection/>
    </xf>
    <xf numFmtId="0" fontId="26" fillId="0" borderId="31" xfId="0" applyFont="1" applyFill="1" applyBorder="1" applyAlignment="1" applyProtection="1">
      <alignment horizontal="center"/>
      <protection/>
    </xf>
    <xf numFmtId="0" fontId="26" fillId="0" borderId="33" xfId="0" applyFont="1" applyFill="1" applyBorder="1" applyAlignment="1" applyProtection="1">
      <alignment horizontal="center"/>
      <protection/>
    </xf>
    <xf numFmtId="0" fontId="26" fillId="0" borderId="52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181" fontId="25" fillId="0" borderId="54" xfId="0" applyNumberFormat="1" applyFont="1" applyFill="1" applyBorder="1" applyAlignment="1" applyProtection="1">
      <alignment horizontal="center" vertical="center"/>
      <protection/>
    </xf>
    <xf numFmtId="181" fontId="25" fillId="0" borderId="65" xfId="0" applyNumberFormat="1" applyFont="1" applyFill="1" applyBorder="1" applyAlignment="1" applyProtection="1">
      <alignment horizontal="center" vertical="center"/>
      <protection/>
    </xf>
    <xf numFmtId="181" fontId="25" fillId="0" borderId="72" xfId="0" applyNumberFormat="1" applyFont="1" applyFill="1" applyBorder="1" applyAlignment="1" applyProtection="1">
      <alignment horizontal="center" vertical="center"/>
      <protection/>
    </xf>
    <xf numFmtId="181" fontId="23" fillId="0" borderId="55" xfId="0" applyNumberFormat="1" applyFont="1" applyFill="1" applyBorder="1" applyAlignment="1" applyProtection="1">
      <alignment horizontal="center" vertical="center"/>
      <protection/>
    </xf>
    <xf numFmtId="181" fontId="23" fillId="0" borderId="64" xfId="0" applyNumberFormat="1" applyFont="1" applyFill="1" applyBorder="1" applyAlignment="1" applyProtection="1">
      <alignment horizontal="center" vertical="center"/>
      <protection/>
    </xf>
    <xf numFmtId="181" fontId="23" fillId="0" borderId="71" xfId="0" applyNumberFormat="1" applyFont="1" applyFill="1" applyBorder="1" applyAlignment="1" applyProtection="1">
      <alignment horizontal="center" vertical="center"/>
      <protection/>
    </xf>
    <xf numFmtId="0" fontId="29" fillId="0" borderId="64" xfId="0" applyFont="1" applyFill="1" applyBorder="1" applyAlignment="1" applyProtection="1">
      <alignment horizontal="right" vertical="top"/>
      <protection/>
    </xf>
    <xf numFmtId="164" fontId="5" fillId="0" borderId="77" xfId="0" applyNumberFormat="1" applyFont="1" applyBorder="1" applyAlignment="1">
      <alignment horizontal="center" vertical="center" wrapText="1"/>
    </xf>
    <xf numFmtId="164" fontId="5" fillId="0" borderId="78" xfId="0" applyNumberFormat="1" applyFont="1" applyBorder="1" applyAlignment="1">
      <alignment horizontal="center" vertical="center" wrapText="1"/>
    </xf>
    <xf numFmtId="164" fontId="5" fillId="0" borderId="77" xfId="0" applyNumberFormat="1" applyFont="1" applyBorder="1" applyAlignment="1">
      <alignment horizontal="center" vertical="center"/>
    </xf>
    <xf numFmtId="164" fontId="5" fillId="0" borderId="78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22" fillId="0" borderId="77" xfId="0" applyNumberFormat="1" applyFont="1" applyBorder="1" applyAlignment="1">
      <alignment horizontal="center" vertical="center"/>
    </xf>
    <xf numFmtId="164" fontId="22" fillId="0" borderId="78" xfId="0" applyNumberFormat="1" applyFont="1" applyBorder="1" applyAlignment="1">
      <alignment horizontal="center" vertical="center"/>
    </xf>
    <xf numFmtId="164" fontId="2" fillId="0" borderId="77" xfId="0" applyNumberFormat="1" applyFont="1" applyBorder="1" applyAlignment="1">
      <alignment horizontal="center" vertical="center" wrapText="1"/>
    </xf>
    <xf numFmtId="164" fontId="2" fillId="0" borderId="78" xfId="0" applyNumberFormat="1" applyFont="1" applyBorder="1" applyAlignment="1">
      <alignment horizontal="center" vertical="center" wrapText="1"/>
    </xf>
    <xf numFmtId="164" fontId="22" fillId="0" borderId="77" xfId="0" applyNumberFormat="1" applyFont="1" applyBorder="1" applyAlignment="1">
      <alignment horizontal="center" vertical="center" wrapText="1"/>
    </xf>
    <xf numFmtId="164" fontId="22" fillId="0" borderId="78" xfId="0" applyNumberFormat="1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showGridLines="0" view="pageLayout" workbookViewId="0" topLeftCell="A43">
      <selection activeCell="D52" sqref="D52"/>
    </sheetView>
  </sheetViews>
  <sheetFormatPr defaultColWidth="9.00390625" defaultRowHeight="12.75"/>
  <cols>
    <col min="1" max="1" width="8.50390625" style="13" customWidth="1"/>
    <col min="2" max="2" width="51.00390625" style="13" customWidth="1"/>
    <col min="3" max="4" width="16.875" style="13" customWidth="1"/>
    <col min="5" max="16384" width="9.375" style="13" customWidth="1"/>
  </cols>
  <sheetData>
    <row r="1" spans="1:4" ht="15.75" customHeight="1">
      <c r="A1" s="34" t="s">
        <v>0</v>
      </c>
      <c r="B1" s="34"/>
      <c r="C1" s="34"/>
      <c r="D1" s="34"/>
    </row>
    <row r="2" spans="1:4" ht="15.75" customHeight="1" thickBot="1">
      <c r="A2" s="35"/>
      <c r="B2" s="35"/>
      <c r="C2" s="35"/>
      <c r="D2" s="126" t="s">
        <v>298</v>
      </c>
    </row>
    <row r="3" spans="1:4" ht="37.5" customHeight="1" thickBot="1">
      <c r="A3" s="44" t="s">
        <v>1</v>
      </c>
      <c r="B3" s="45" t="s">
        <v>2</v>
      </c>
      <c r="C3" s="45" t="s">
        <v>288</v>
      </c>
      <c r="D3" s="245" t="s">
        <v>289</v>
      </c>
    </row>
    <row r="4" spans="1:4" s="49" customFormat="1" ht="12" customHeight="1" thickBot="1">
      <c r="A4" s="46">
        <v>1</v>
      </c>
      <c r="B4" s="47">
        <v>2</v>
      </c>
      <c r="C4" s="230">
        <v>3</v>
      </c>
      <c r="D4" s="48">
        <v>4</v>
      </c>
    </row>
    <row r="5" spans="1:4" s="14" customFormat="1" ht="12" customHeight="1" thickBot="1">
      <c r="A5" s="69" t="s">
        <v>3</v>
      </c>
      <c r="B5" s="54" t="s">
        <v>128</v>
      </c>
      <c r="C5" s="246">
        <f>C6+C7</f>
        <v>42182400</v>
      </c>
      <c r="D5" s="261">
        <f>D6+D7</f>
        <v>65787432</v>
      </c>
    </row>
    <row r="6" spans="1:4" s="14" customFormat="1" ht="12" customHeight="1" thickBot="1">
      <c r="A6" s="79" t="s">
        <v>120</v>
      </c>
      <c r="B6" s="55" t="s">
        <v>5</v>
      </c>
      <c r="C6" s="247">
        <v>19182400</v>
      </c>
      <c r="D6" s="266">
        <v>38669000</v>
      </c>
    </row>
    <row r="7" spans="1:4" s="14" customFormat="1" ht="12" customHeight="1" thickBot="1">
      <c r="A7" s="79" t="s">
        <v>92</v>
      </c>
      <c r="B7" s="55" t="s">
        <v>129</v>
      </c>
      <c r="C7" s="231">
        <f>SUM(C8:C11)</f>
        <v>23000000</v>
      </c>
      <c r="D7" s="248">
        <f>SUM(D8:D11)</f>
        <v>27118432</v>
      </c>
    </row>
    <row r="8" spans="1:4" s="14" customFormat="1" ht="12" customHeight="1">
      <c r="A8" s="71" t="s">
        <v>121</v>
      </c>
      <c r="B8" s="56" t="s">
        <v>54</v>
      </c>
      <c r="C8" s="232"/>
      <c r="D8" s="267"/>
    </row>
    <row r="9" spans="1:4" s="14" customFormat="1" ht="12" customHeight="1">
      <c r="A9" s="72" t="s">
        <v>122</v>
      </c>
      <c r="B9" s="57" t="s">
        <v>26</v>
      </c>
      <c r="C9" s="233">
        <v>20000000</v>
      </c>
      <c r="D9" s="268">
        <v>22966777</v>
      </c>
    </row>
    <row r="10" spans="1:4" s="14" customFormat="1" ht="12" customHeight="1">
      <c r="A10" s="72" t="s">
        <v>123</v>
      </c>
      <c r="B10" s="57" t="s">
        <v>27</v>
      </c>
      <c r="C10" s="233">
        <v>2950000</v>
      </c>
      <c r="D10" s="268">
        <v>3818344</v>
      </c>
    </row>
    <row r="11" spans="1:4" s="14" customFormat="1" ht="12" customHeight="1" thickBot="1">
      <c r="A11" s="73" t="s">
        <v>124</v>
      </c>
      <c r="B11" s="58" t="s">
        <v>28</v>
      </c>
      <c r="C11" s="234">
        <v>50000</v>
      </c>
      <c r="D11" s="269">
        <v>333311</v>
      </c>
    </row>
    <row r="12" spans="1:4" s="14" customFormat="1" ht="12" customHeight="1" thickBot="1">
      <c r="A12" s="70" t="s">
        <v>4</v>
      </c>
      <c r="B12" s="55" t="s">
        <v>130</v>
      </c>
      <c r="C12" s="235">
        <f>SUM(C13:C15)</f>
        <v>0</v>
      </c>
      <c r="D12" s="248">
        <f>SUM(D13:D15)</f>
        <v>400000</v>
      </c>
    </row>
    <row r="13" spans="1:4" s="14" customFormat="1" ht="12" customHeight="1">
      <c r="A13" s="77" t="s">
        <v>125</v>
      </c>
      <c r="B13" s="61" t="s">
        <v>51</v>
      </c>
      <c r="C13" s="236"/>
      <c r="D13" s="270">
        <v>400000</v>
      </c>
    </row>
    <row r="14" spans="1:4" s="14" customFormat="1" ht="12" customHeight="1">
      <c r="A14" s="71" t="s">
        <v>126</v>
      </c>
      <c r="B14" s="57" t="s">
        <v>50</v>
      </c>
      <c r="C14" s="232"/>
      <c r="D14" s="268"/>
    </row>
    <row r="15" spans="1:4" s="14" customFormat="1" ht="12" customHeight="1" thickBot="1">
      <c r="A15" s="78" t="s">
        <v>127</v>
      </c>
      <c r="B15" s="249" t="s">
        <v>52</v>
      </c>
      <c r="C15" s="250"/>
      <c r="D15" s="271"/>
    </row>
    <row r="16" spans="1:4" s="14" customFormat="1" ht="12" customHeight="1" thickBot="1">
      <c r="A16" s="70" t="s">
        <v>6</v>
      </c>
      <c r="B16" s="55" t="s">
        <v>131</v>
      </c>
      <c r="C16" s="231">
        <f>SUM(C17:C22)</f>
        <v>51015628</v>
      </c>
      <c r="D16" s="248">
        <f>SUM(D17:D22)</f>
        <v>49963602</v>
      </c>
    </row>
    <row r="17" spans="1:4" s="14" customFormat="1" ht="12" customHeight="1">
      <c r="A17" s="74" t="s">
        <v>72</v>
      </c>
      <c r="B17" s="251" t="s">
        <v>203</v>
      </c>
      <c r="C17" s="238">
        <v>7416212</v>
      </c>
      <c r="D17" s="272">
        <v>7416212</v>
      </c>
    </row>
    <row r="18" spans="1:4" s="14" customFormat="1" ht="12" customHeight="1">
      <c r="A18" s="72" t="s">
        <v>73</v>
      </c>
      <c r="B18" s="251" t="s">
        <v>274</v>
      </c>
      <c r="C18" s="238">
        <v>25230366</v>
      </c>
      <c r="D18" s="272">
        <v>24343166</v>
      </c>
    </row>
    <row r="19" spans="1:4" s="14" customFormat="1" ht="12" customHeight="1">
      <c r="A19" s="72" t="s">
        <v>74</v>
      </c>
      <c r="B19" s="251" t="s">
        <v>275</v>
      </c>
      <c r="C19" s="238">
        <v>17169050</v>
      </c>
      <c r="D19" s="272">
        <v>15652817</v>
      </c>
    </row>
    <row r="20" spans="1:4" s="14" customFormat="1" ht="12" customHeight="1">
      <c r="A20" s="75" t="s">
        <v>75</v>
      </c>
      <c r="B20" s="251" t="s">
        <v>276</v>
      </c>
      <c r="C20" s="238">
        <v>1200000</v>
      </c>
      <c r="D20" s="272">
        <v>1200000</v>
      </c>
    </row>
    <row r="21" spans="1:4" s="14" customFormat="1" ht="12" customHeight="1">
      <c r="A21" s="75" t="s">
        <v>132</v>
      </c>
      <c r="B21" s="251" t="s">
        <v>277</v>
      </c>
      <c r="C21" s="238"/>
      <c r="D21" s="272"/>
    </row>
    <row r="22" spans="1:4" s="14" customFormat="1" ht="12" customHeight="1" thickBot="1">
      <c r="A22" s="75" t="s">
        <v>133</v>
      </c>
      <c r="B22" s="251" t="s">
        <v>278</v>
      </c>
      <c r="C22" s="238"/>
      <c r="D22" s="272">
        <v>1351407</v>
      </c>
    </row>
    <row r="23" spans="1:4" s="14" customFormat="1" ht="12" customHeight="1" thickBot="1">
      <c r="A23" s="70" t="s">
        <v>7</v>
      </c>
      <c r="B23" s="55" t="s">
        <v>134</v>
      </c>
      <c r="C23" s="231">
        <f>SUM(C24:C29)</f>
        <v>25401778</v>
      </c>
      <c r="D23" s="248">
        <f>SUM(D24:D29)</f>
        <v>37368149</v>
      </c>
    </row>
    <row r="24" spans="1:4" s="14" customFormat="1" ht="12" customHeight="1">
      <c r="A24" s="72" t="s">
        <v>135</v>
      </c>
      <c r="B24" s="57" t="s">
        <v>107</v>
      </c>
      <c r="C24" s="239">
        <v>5659978</v>
      </c>
      <c r="D24" s="273">
        <v>17626349</v>
      </c>
    </row>
    <row r="25" spans="1:4" s="14" customFormat="1" ht="12" customHeight="1">
      <c r="A25" s="72" t="s">
        <v>136</v>
      </c>
      <c r="B25" s="57" t="s">
        <v>106</v>
      </c>
      <c r="C25" s="239"/>
      <c r="D25" s="273"/>
    </row>
    <row r="26" spans="1:4" s="14" customFormat="1" ht="12" customHeight="1">
      <c r="A26" s="72" t="s">
        <v>137</v>
      </c>
      <c r="B26" s="57" t="s">
        <v>108</v>
      </c>
      <c r="C26" s="239">
        <v>19741800</v>
      </c>
      <c r="D26" s="273">
        <v>19741800</v>
      </c>
    </row>
    <row r="27" spans="1:4" s="14" customFormat="1" ht="12" customHeight="1">
      <c r="A27" s="72" t="s">
        <v>137</v>
      </c>
      <c r="B27" s="66" t="s">
        <v>109</v>
      </c>
      <c r="C27" s="240"/>
      <c r="D27" s="274"/>
    </row>
    <row r="28" spans="1:4" s="14" customFormat="1" ht="12" customHeight="1">
      <c r="A28" s="72" t="s">
        <v>138</v>
      </c>
      <c r="B28" s="66" t="s">
        <v>117</v>
      </c>
      <c r="C28" s="240"/>
      <c r="D28" s="274"/>
    </row>
    <row r="29" spans="1:4" s="14" customFormat="1" ht="12" customHeight="1" thickBot="1">
      <c r="A29" s="72" t="s">
        <v>139</v>
      </c>
      <c r="B29" s="66" t="s">
        <v>149</v>
      </c>
      <c r="C29" s="240"/>
      <c r="D29" s="274"/>
    </row>
    <row r="30" spans="1:4" s="14" customFormat="1" ht="12" customHeight="1" thickBot="1">
      <c r="A30" s="70" t="s">
        <v>8</v>
      </c>
      <c r="B30" s="55" t="s">
        <v>140</v>
      </c>
      <c r="C30" s="235"/>
      <c r="D30" s="248"/>
    </row>
    <row r="31" spans="1:4" s="14" customFormat="1" ht="12" customHeight="1">
      <c r="A31" s="77" t="s">
        <v>76</v>
      </c>
      <c r="B31" s="252" t="s">
        <v>85</v>
      </c>
      <c r="C31" s="236"/>
      <c r="D31" s="270"/>
    </row>
    <row r="32" spans="1:4" s="14" customFormat="1" ht="12" customHeight="1" thickBot="1">
      <c r="A32" s="78" t="s">
        <v>77</v>
      </c>
      <c r="B32" s="253" t="s">
        <v>84</v>
      </c>
      <c r="C32" s="232"/>
      <c r="D32" s="267"/>
    </row>
    <row r="33" spans="1:4" s="14" customFormat="1" ht="12" customHeight="1" thickBot="1">
      <c r="A33" s="70" t="s">
        <v>9</v>
      </c>
      <c r="B33" s="55" t="s">
        <v>141</v>
      </c>
      <c r="C33" s="235">
        <f>SUM(C34:C36)</f>
        <v>0</v>
      </c>
      <c r="D33" s="248">
        <f>SUM(D34:D36)</f>
        <v>1716984</v>
      </c>
    </row>
    <row r="34" spans="1:4" s="14" customFormat="1" ht="12" customHeight="1">
      <c r="A34" s="74" t="s">
        <v>78</v>
      </c>
      <c r="B34" s="59" t="s">
        <v>49</v>
      </c>
      <c r="C34" s="241"/>
      <c r="D34" s="275"/>
    </row>
    <row r="35" spans="1:4" s="14" customFormat="1" ht="12" customHeight="1">
      <c r="A35" s="74" t="s">
        <v>79</v>
      </c>
      <c r="B35" s="59" t="s">
        <v>167</v>
      </c>
      <c r="C35" s="241"/>
      <c r="D35" s="275"/>
    </row>
    <row r="36" spans="1:4" s="14" customFormat="1" ht="12" customHeight="1" thickBot="1">
      <c r="A36" s="72" t="s">
        <v>279</v>
      </c>
      <c r="B36" s="57" t="s">
        <v>280</v>
      </c>
      <c r="C36" s="233"/>
      <c r="D36" s="268">
        <v>1716984</v>
      </c>
    </row>
    <row r="37" spans="1:4" s="14" customFormat="1" ht="12" customHeight="1" thickBot="1">
      <c r="A37" s="70" t="s">
        <v>10</v>
      </c>
      <c r="B37" s="62" t="s">
        <v>88</v>
      </c>
      <c r="C37" s="231">
        <f>C5+C12+C16+C23+C30+C33</f>
        <v>118599806</v>
      </c>
      <c r="D37" s="248">
        <f>D5+D12+D16+D23+D30+D33</f>
        <v>155236167</v>
      </c>
    </row>
    <row r="38" spans="1:4" s="14" customFormat="1" ht="12" customHeight="1">
      <c r="A38" s="76" t="s">
        <v>11</v>
      </c>
      <c r="B38" s="60" t="s">
        <v>89</v>
      </c>
      <c r="C38" s="242">
        <f>C39+C40</f>
        <v>30805404</v>
      </c>
      <c r="D38" s="276">
        <f>D39+D40</f>
        <v>28959064</v>
      </c>
    </row>
    <row r="39" spans="1:4" s="14" customFormat="1" ht="12" customHeight="1">
      <c r="A39" s="74" t="s">
        <v>80</v>
      </c>
      <c r="B39" s="63" t="s">
        <v>86</v>
      </c>
      <c r="C39" s="243">
        <v>30805404</v>
      </c>
      <c r="D39" s="277">
        <v>28959064</v>
      </c>
    </row>
    <row r="40" spans="1:4" s="14" customFormat="1" ht="12" customHeight="1">
      <c r="A40" s="74" t="s">
        <v>81</v>
      </c>
      <c r="B40" s="64" t="s">
        <v>87</v>
      </c>
      <c r="C40" s="244"/>
      <c r="D40" s="278"/>
    </row>
    <row r="41" spans="1:4" s="14" customFormat="1" ht="12" customHeight="1" thickBot="1">
      <c r="A41" s="71" t="s">
        <v>12</v>
      </c>
      <c r="B41" s="56" t="s">
        <v>57</v>
      </c>
      <c r="C41" s="232"/>
      <c r="D41" s="267"/>
    </row>
    <row r="42" spans="1:4" s="14" customFormat="1" ht="12" customHeight="1" thickBot="1">
      <c r="A42" s="70" t="s">
        <v>13</v>
      </c>
      <c r="B42" s="55" t="s">
        <v>58</v>
      </c>
      <c r="C42" s="235"/>
      <c r="D42" s="248"/>
    </row>
    <row r="43" spans="1:4" s="14" customFormat="1" ht="12" customHeight="1" thickBot="1">
      <c r="A43" s="70" t="s">
        <v>14</v>
      </c>
      <c r="B43" s="55" t="s">
        <v>142</v>
      </c>
      <c r="C43" s="231">
        <f>C37+C38+C40+C41+C42</f>
        <v>149405210</v>
      </c>
      <c r="D43" s="248">
        <f>D37+D38+D40+D41+D42</f>
        <v>184195231</v>
      </c>
    </row>
    <row r="44" spans="1:4" s="15" customFormat="1" ht="12.75" customHeight="1">
      <c r="A44" s="36"/>
      <c r="B44" s="37"/>
      <c r="C44" s="254"/>
      <c r="D44" s="254"/>
    </row>
    <row r="45" spans="1:4" s="15" customFormat="1" ht="12.75" customHeight="1">
      <c r="A45" s="36"/>
      <c r="B45" s="37"/>
      <c r="C45" s="254"/>
      <c r="D45" s="254"/>
    </row>
    <row r="46" spans="1:4" s="15" customFormat="1" ht="12.75" customHeight="1">
      <c r="A46" s="36"/>
      <c r="B46" s="37"/>
      <c r="C46" s="254"/>
      <c r="D46" s="254"/>
    </row>
    <row r="47" spans="1:4" s="15" customFormat="1" ht="12.75" customHeight="1">
      <c r="A47" s="36"/>
      <c r="B47" s="37"/>
      <c r="C47" s="254"/>
      <c r="D47" s="254"/>
    </row>
    <row r="48" spans="1:4" s="15" customFormat="1" ht="12.75" customHeight="1">
      <c r="A48" s="36"/>
      <c r="B48" s="37"/>
      <c r="C48" s="254"/>
      <c r="D48" s="254"/>
    </row>
    <row r="49" spans="1:4" ht="12.75" customHeight="1">
      <c r="A49" s="38"/>
      <c r="B49" s="38"/>
      <c r="C49" s="255"/>
      <c r="D49" s="255"/>
    </row>
    <row r="50" spans="1:4" ht="16.5" customHeight="1">
      <c r="A50" s="39" t="s">
        <v>16</v>
      </c>
      <c r="B50" s="39"/>
      <c r="C50" s="256"/>
      <c r="D50" s="256"/>
    </row>
    <row r="51" spans="1:4" ht="16.5" customHeight="1" thickBot="1">
      <c r="A51" s="40"/>
      <c r="B51" s="40"/>
      <c r="C51" s="257"/>
      <c r="D51" s="126" t="s">
        <v>298</v>
      </c>
    </row>
    <row r="52" spans="1:4" ht="37.5" customHeight="1" thickBot="1">
      <c r="A52" s="50" t="s">
        <v>1</v>
      </c>
      <c r="B52" s="51" t="s">
        <v>17</v>
      </c>
      <c r="C52" s="258" t="s">
        <v>288</v>
      </c>
      <c r="D52" s="279" t="s">
        <v>289</v>
      </c>
    </row>
    <row r="53" spans="1:4" s="49" customFormat="1" ht="12" customHeight="1" thickBot="1">
      <c r="A53" s="52">
        <v>1</v>
      </c>
      <c r="B53" s="53">
        <v>2</v>
      </c>
      <c r="C53" s="259">
        <v>3</v>
      </c>
      <c r="D53" s="260">
        <v>4</v>
      </c>
    </row>
    <row r="54" spans="1:4" ht="12" customHeight="1" thickBot="1">
      <c r="A54" s="69" t="s">
        <v>3</v>
      </c>
      <c r="B54" s="65" t="s">
        <v>97</v>
      </c>
      <c r="C54" s="231">
        <f>SUM(C55:C61)</f>
        <v>104772196</v>
      </c>
      <c r="D54" s="248">
        <f>SUM(D55:D61)</f>
        <v>110748247</v>
      </c>
    </row>
    <row r="55" spans="1:4" ht="12" customHeight="1">
      <c r="A55" s="77" t="s">
        <v>90</v>
      </c>
      <c r="B55" s="61" t="s">
        <v>18</v>
      </c>
      <c r="C55" s="236">
        <v>37058920</v>
      </c>
      <c r="D55" s="270">
        <v>36845098</v>
      </c>
    </row>
    <row r="56" spans="1:4" ht="12" customHeight="1">
      <c r="A56" s="72" t="s">
        <v>91</v>
      </c>
      <c r="B56" s="57" t="s">
        <v>19</v>
      </c>
      <c r="C56" s="233">
        <v>9072488</v>
      </c>
      <c r="D56" s="268">
        <v>9295488</v>
      </c>
    </row>
    <row r="57" spans="1:4" ht="12" customHeight="1">
      <c r="A57" s="72" t="s">
        <v>92</v>
      </c>
      <c r="B57" s="57" t="s">
        <v>20</v>
      </c>
      <c r="C57" s="262">
        <v>47342000</v>
      </c>
      <c r="D57" s="280">
        <v>48097124</v>
      </c>
    </row>
    <row r="58" spans="1:4" ht="12" customHeight="1">
      <c r="A58" s="72" t="s">
        <v>93</v>
      </c>
      <c r="B58" s="263" t="s">
        <v>63</v>
      </c>
      <c r="C58" s="237"/>
      <c r="D58" s="268">
        <v>4221749</v>
      </c>
    </row>
    <row r="59" spans="1:4" ht="12" customHeight="1">
      <c r="A59" s="72" t="s">
        <v>94</v>
      </c>
      <c r="B59" s="281" t="s">
        <v>110</v>
      </c>
      <c r="C59" s="264">
        <v>7748788</v>
      </c>
      <c r="D59" s="282">
        <v>7748788</v>
      </c>
    </row>
    <row r="60" spans="1:4" ht="12" customHeight="1">
      <c r="A60" s="72" t="s">
        <v>95</v>
      </c>
      <c r="B60" s="57" t="s">
        <v>61</v>
      </c>
      <c r="C60" s="262"/>
      <c r="D60" s="280"/>
    </row>
    <row r="61" spans="1:4" ht="12" customHeight="1" thickBot="1">
      <c r="A61" s="72" t="s">
        <v>96</v>
      </c>
      <c r="B61" s="66" t="s">
        <v>21</v>
      </c>
      <c r="C61" s="262">
        <v>3550000</v>
      </c>
      <c r="D61" s="280">
        <v>4540000</v>
      </c>
    </row>
    <row r="62" spans="1:4" ht="12" customHeight="1" thickBot="1">
      <c r="A62" s="70" t="s">
        <v>4</v>
      </c>
      <c r="B62" s="67" t="s">
        <v>103</v>
      </c>
      <c r="C62" s="231">
        <f>SUM(C63:C67)</f>
        <v>0</v>
      </c>
      <c r="D62" s="248">
        <f>SUM(D63:D67)</f>
        <v>15042000</v>
      </c>
    </row>
    <row r="63" spans="1:4" ht="12" customHeight="1">
      <c r="A63" s="74" t="s">
        <v>98</v>
      </c>
      <c r="B63" s="59" t="s">
        <v>59</v>
      </c>
      <c r="C63" s="241"/>
      <c r="D63" s="275">
        <v>12845000</v>
      </c>
    </row>
    <row r="64" spans="1:4" ht="12" customHeight="1">
      <c r="A64" s="74" t="s">
        <v>99</v>
      </c>
      <c r="B64" s="57" t="s">
        <v>66</v>
      </c>
      <c r="C64" s="233"/>
      <c r="D64" s="268">
        <v>2197000</v>
      </c>
    </row>
    <row r="65" spans="1:4" ht="12" customHeight="1">
      <c r="A65" s="74" t="s">
        <v>100</v>
      </c>
      <c r="B65" s="57" t="s">
        <v>111</v>
      </c>
      <c r="C65" s="233"/>
      <c r="D65" s="268"/>
    </row>
    <row r="66" spans="1:4" ht="12" customHeight="1">
      <c r="A66" s="74" t="s">
        <v>101</v>
      </c>
      <c r="B66" s="57" t="s">
        <v>60</v>
      </c>
      <c r="C66" s="233"/>
      <c r="D66" s="268"/>
    </row>
    <row r="67" spans="1:4" ht="12" customHeight="1" thickBot="1">
      <c r="A67" s="75" t="s">
        <v>102</v>
      </c>
      <c r="B67" s="66" t="s">
        <v>112</v>
      </c>
      <c r="C67" s="262"/>
      <c r="D67" s="280"/>
    </row>
    <row r="68" spans="1:4" ht="12" customHeight="1" thickBot="1">
      <c r="A68" s="70" t="s">
        <v>6</v>
      </c>
      <c r="B68" s="67" t="s">
        <v>104</v>
      </c>
      <c r="C68" s="231">
        <f>SUM(C69:C71)</f>
        <v>44633014</v>
      </c>
      <c r="D68" s="248">
        <f>SUM(D69:D71)</f>
        <v>56688000</v>
      </c>
    </row>
    <row r="69" spans="1:4" ht="12" customHeight="1">
      <c r="A69" s="74" t="s">
        <v>72</v>
      </c>
      <c r="B69" s="59" t="s">
        <v>33</v>
      </c>
      <c r="C69" s="241">
        <v>4633014</v>
      </c>
      <c r="D69" s="275">
        <v>6688000</v>
      </c>
    </row>
    <row r="70" spans="1:4" ht="12" customHeight="1">
      <c r="A70" s="72" t="s">
        <v>73</v>
      </c>
      <c r="B70" s="57" t="s">
        <v>118</v>
      </c>
      <c r="C70" s="233"/>
      <c r="D70" s="268"/>
    </row>
    <row r="71" spans="1:4" ht="12" customHeight="1" thickBot="1">
      <c r="A71" s="75" t="s">
        <v>74</v>
      </c>
      <c r="B71" s="57" t="s">
        <v>113</v>
      </c>
      <c r="C71" s="262">
        <v>40000000</v>
      </c>
      <c r="D71" s="280">
        <v>50000000</v>
      </c>
    </row>
    <row r="72" spans="1:4" ht="12" customHeight="1" thickBot="1">
      <c r="A72" s="70" t="s">
        <v>7</v>
      </c>
      <c r="B72" s="67" t="s">
        <v>67</v>
      </c>
      <c r="C72" s="235"/>
      <c r="D72" s="248"/>
    </row>
    <row r="73" spans="1:4" ht="12" customHeight="1" thickBot="1">
      <c r="A73" s="70" t="s">
        <v>8</v>
      </c>
      <c r="B73" s="67" t="s">
        <v>68</v>
      </c>
      <c r="C73" s="235"/>
      <c r="D73" s="248"/>
    </row>
    <row r="74" spans="1:4" ht="12" customHeight="1" thickBot="1">
      <c r="A74" s="70" t="s">
        <v>9</v>
      </c>
      <c r="B74" s="67" t="s">
        <v>119</v>
      </c>
      <c r="C74" s="235"/>
      <c r="D74" s="248"/>
    </row>
    <row r="75" spans="1:4" ht="12" customHeight="1" thickBot="1">
      <c r="A75" s="70" t="s">
        <v>10</v>
      </c>
      <c r="B75" s="67" t="s">
        <v>143</v>
      </c>
      <c r="C75" s="235">
        <f>SUM(C76:C78)</f>
        <v>0</v>
      </c>
      <c r="D75" s="248">
        <f>SUM(D76:D78)</f>
        <v>1716984</v>
      </c>
    </row>
    <row r="76" spans="1:4" ht="12" customHeight="1">
      <c r="A76" s="74" t="s">
        <v>82</v>
      </c>
      <c r="B76" s="59" t="s">
        <v>56</v>
      </c>
      <c r="C76" s="241"/>
      <c r="D76" s="275"/>
    </row>
    <row r="77" spans="1:4" ht="12" customHeight="1">
      <c r="A77" s="71" t="s">
        <v>83</v>
      </c>
      <c r="B77" s="56" t="s">
        <v>156</v>
      </c>
      <c r="C77" s="232"/>
      <c r="D77" s="267"/>
    </row>
    <row r="78" spans="1:4" ht="12" customHeight="1" thickBot="1">
      <c r="A78" s="75" t="s">
        <v>284</v>
      </c>
      <c r="B78" s="66" t="s">
        <v>285</v>
      </c>
      <c r="C78" s="262"/>
      <c r="D78" s="280">
        <v>1716984</v>
      </c>
    </row>
    <row r="79" spans="1:5" ht="12" customHeight="1" thickBot="1">
      <c r="A79" s="70" t="s">
        <v>15</v>
      </c>
      <c r="B79" s="67" t="s">
        <v>144</v>
      </c>
      <c r="C79" s="231">
        <f>C54+C62+C68+C72+C73+C74+C75</f>
        <v>149405210</v>
      </c>
      <c r="D79" s="248">
        <f>D54+D62+D68+D72+D73+D74+D75</f>
        <v>184195231</v>
      </c>
      <c r="E79" s="265"/>
    </row>
    <row r="80" ht="15.75">
      <c r="A80" s="16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2016. ÉVI KÖLTSÉGVETÉSÉNEK PÉNZÜGYI MÉRLEGE&amp;10
&amp;R&amp;"Times New Roman CE,Félkövér dőlt"
&amp;12 1. sz. melléklet</oddHead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zoomScalePageLayoutView="0" workbookViewId="0" topLeftCell="A1">
      <selection activeCell="BR17" sqref="BR17"/>
    </sheetView>
  </sheetViews>
  <sheetFormatPr defaultColWidth="9.00390625" defaultRowHeight="12.75"/>
  <cols>
    <col min="1" max="1" width="2.875" style="229" customWidth="1"/>
    <col min="2" max="2" width="2.50390625" style="229" customWidth="1"/>
    <col min="3" max="14" width="3.125" style="219" customWidth="1"/>
    <col min="15" max="15" width="2.00390625" style="219" customWidth="1"/>
    <col min="16" max="18" width="3.125" style="219" hidden="1" customWidth="1"/>
    <col min="19" max="30" width="3.125" style="219" customWidth="1"/>
    <col min="31" max="31" width="4.00390625" style="219" customWidth="1"/>
    <col min="32" max="32" width="3.50390625" style="219" customWidth="1"/>
    <col min="33" max="44" width="3.125" style="219" customWidth="1"/>
    <col min="45" max="45" width="2.125" style="219" customWidth="1"/>
    <col min="46" max="46" width="4.00390625" style="219" hidden="1" customWidth="1"/>
    <col min="47" max="47" width="3.875" style="219" hidden="1" customWidth="1"/>
    <col min="48" max="49" width="3.125" style="219" hidden="1" customWidth="1"/>
    <col min="50" max="61" width="3.125" style="219" customWidth="1"/>
    <col min="62" max="62" width="3.625" style="219" customWidth="1"/>
    <col min="63" max="63" width="3.50390625" style="219" customWidth="1"/>
    <col min="64" max="16384" width="9.375" style="219" customWidth="1"/>
  </cols>
  <sheetData>
    <row r="1" spans="1:63" ht="28.5" customHeight="1">
      <c r="A1" s="512" t="s">
        <v>306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</row>
    <row r="2" spans="1:63" ht="28.5" customHeight="1">
      <c r="A2" s="506" t="s">
        <v>208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8"/>
    </row>
    <row r="3" spans="1:63" ht="15" customHeight="1">
      <c r="A3" s="509" t="s">
        <v>246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1"/>
    </row>
    <row r="4" spans="1:63" ht="15.75" customHeight="1">
      <c r="A4" s="492" t="s">
        <v>298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492"/>
    </row>
    <row r="5" spans="1:63" ht="15.75" customHeight="1">
      <c r="A5" s="493" t="s">
        <v>247</v>
      </c>
      <c r="B5" s="494"/>
      <c r="C5" s="497" t="s">
        <v>248</v>
      </c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9"/>
      <c r="AG5" s="497" t="s">
        <v>249</v>
      </c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9"/>
    </row>
    <row r="6" spans="1:63" ht="34.5" customHeight="1">
      <c r="A6" s="495"/>
      <c r="B6" s="496"/>
      <c r="C6" s="500" t="s">
        <v>250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2"/>
      <c r="R6" s="220"/>
      <c r="S6" s="487" t="s">
        <v>251</v>
      </c>
      <c r="T6" s="488"/>
      <c r="U6" s="488"/>
      <c r="V6" s="489"/>
      <c r="W6" s="487" t="s">
        <v>252</v>
      </c>
      <c r="X6" s="488"/>
      <c r="Y6" s="488"/>
      <c r="Z6" s="489"/>
      <c r="AA6" s="487" t="s">
        <v>253</v>
      </c>
      <c r="AB6" s="488"/>
      <c r="AC6" s="488"/>
      <c r="AD6" s="489"/>
      <c r="AE6" s="487" t="s">
        <v>254</v>
      </c>
      <c r="AF6" s="489"/>
      <c r="AG6" s="503" t="s">
        <v>255</v>
      </c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5"/>
      <c r="AW6" s="221"/>
      <c r="AX6" s="487" t="s">
        <v>251</v>
      </c>
      <c r="AY6" s="488"/>
      <c r="AZ6" s="488"/>
      <c r="BA6" s="489"/>
      <c r="BB6" s="487" t="s">
        <v>252</v>
      </c>
      <c r="BC6" s="488"/>
      <c r="BD6" s="488"/>
      <c r="BE6" s="489"/>
      <c r="BF6" s="487" t="s">
        <v>253</v>
      </c>
      <c r="BG6" s="488"/>
      <c r="BH6" s="488"/>
      <c r="BI6" s="489"/>
      <c r="BJ6" s="487" t="s">
        <v>254</v>
      </c>
      <c r="BK6" s="489"/>
    </row>
    <row r="7" spans="1:63" ht="12.75">
      <c r="A7" s="490" t="s">
        <v>3</v>
      </c>
      <c r="B7" s="491"/>
      <c r="C7" s="484" t="s">
        <v>4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6"/>
      <c r="R7" s="222"/>
      <c r="S7" s="484" t="s">
        <v>6</v>
      </c>
      <c r="T7" s="485"/>
      <c r="U7" s="485"/>
      <c r="V7" s="486"/>
      <c r="W7" s="484" t="s">
        <v>7</v>
      </c>
      <c r="X7" s="485"/>
      <c r="Y7" s="485"/>
      <c r="Z7" s="486"/>
      <c r="AA7" s="484" t="s">
        <v>8</v>
      </c>
      <c r="AB7" s="485"/>
      <c r="AC7" s="485"/>
      <c r="AD7" s="486"/>
      <c r="AE7" s="484" t="s">
        <v>9</v>
      </c>
      <c r="AF7" s="486"/>
      <c r="AG7" s="484" t="s">
        <v>10</v>
      </c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6"/>
      <c r="AW7" s="222"/>
      <c r="AX7" s="481" t="s">
        <v>11</v>
      </c>
      <c r="AY7" s="482"/>
      <c r="AZ7" s="482"/>
      <c r="BA7" s="483"/>
      <c r="BB7" s="481" t="s">
        <v>12</v>
      </c>
      <c r="BC7" s="482"/>
      <c r="BD7" s="482"/>
      <c r="BE7" s="483"/>
      <c r="BF7" s="481" t="s">
        <v>13</v>
      </c>
      <c r="BG7" s="482"/>
      <c r="BH7" s="482"/>
      <c r="BI7" s="483"/>
      <c r="BJ7" s="481" t="s">
        <v>14</v>
      </c>
      <c r="BK7" s="483"/>
    </row>
    <row r="8" spans="1:63" ht="19.5" customHeight="1">
      <c r="A8" s="465" t="s">
        <v>256</v>
      </c>
      <c r="B8" s="466"/>
      <c r="C8" s="467" t="s">
        <v>257</v>
      </c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9"/>
      <c r="R8" s="223" t="s">
        <v>258</v>
      </c>
      <c r="S8" s="473">
        <v>90190806</v>
      </c>
      <c r="T8" s="474"/>
      <c r="U8" s="474"/>
      <c r="V8" s="475"/>
      <c r="W8" s="473">
        <v>96940567</v>
      </c>
      <c r="X8" s="474"/>
      <c r="Y8" s="474"/>
      <c r="Z8" s="475"/>
      <c r="AA8" s="473"/>
      <c r="AB8" s="474"/>
      <c r="AC8" s="474"/>
      <c r="AD8" s="475"/>
      <c r="AE8" s="479"/>
      <c r="AF8" s="480"/>
      <c r="AG8" s="467" t="s">
        <v>259</v>
      </c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9"/>
      <c r="AW8" s="223" t="s">
        <v>260</v>
      </c>
      <c r="AX8" s="473">
        <v>106705210</v>
      </c>
      <c r="AY8" s="474"/>
      <c r="AZ8" s="474"/>
      <c r="BA8" s="475"/>
      <c r="BB8" s="470">
        <v>113263861</v>
      </c>
      <c r="BC8" s="471"/>
      <c r="BD8" s="471"/>
      <c r="BE8" s="472"/>
      <c r="BF8" s="470"/>
      <c r="BG8" s="471"/>
      <c r="BH8" s="471"/>
      <c r="BI8" s="472"/>
      <c r="BJ8" s="470"/>
      <c r="BK8" s="472"/>
    </row>
    <row r="9" spans="1:63" ht="19.5" customHeight="1">
      <c r="A9" s="465" t="s">
        <v>261</v>
      </c>
      <c r="B9" s="466"/>
      <c r="C9" s="467" t="s">
        <v>262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9"/>
      <c r="R9" s="223" t="s">
        <v>263</v>
      </c>
      <c r="S9" s="473">
        <v>58714404</v>
      </c>
      <c r="T9" s="474"/>
      <c r="U9" s="474"/>
      <c r="V9" s="475"/>
      <c r="W9" s="473">
        <v>82995294</v>
      </c>
      <c r="X9" s="474"/>
      <c r="Y9" s="474"/>
      <c r="Z9" s="475"/>
      <c r="AA9" s="473"/>
      <c r="AB9" s="474"/>
      <c r="AC9" s="474"/>
      <c r="AD9" s="475"/>
      <c r="AE9" s="479"/>
      <c r="AF9" s="480"/>
      <c r="AG9" s="467" t="s">
        <v>264</v>
      </c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9"/>
      <c r="AW9" s="223" t="s">
        <v>265</v>
      </c>
      <c r="AX9" s="473">
        <v>42200000</v>
      </c>
      <c r="AY9" s="474"/>
      <c r="AZ9" s="474"/>
      <c r="BA9" s="475"/>
      <c r="BB9" s="470">
        <v>66672000</v>
      </c>
      <c r="BC9" s="471"/>
      <c r="BD9" s="471"/>
      <c r="BE9" s="472"/>
      <c r="BF9" s="470"/>
      <c r="BG9" s="471"/>
      <c r="BH9" s="471"/>
      <c r="BI9" s="472"/>
      <c r="BJ9" s="470"/>
      <c r="BK9" s="472"/>
    </row>
    <row r="10" spans="1:63" ht="19.5" customHeight="1">
      <c r="A10" s="465" t="s">
        <v>266</v>
      </c>
      <c r="B10" s="466"/>
      <c r="C10" s="467" t="s">
        <v>267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9"/>
      <c r="R10" s="223" t="s">
        <v>268</v>
      </c>
      <c r="S10" s="473"/>
      <c r="T10" s="474"/>
      <c r="U10" s="474"/>
      <c r="V10" s="475"/>
      <c r="W10" s="473"/>
      <c r="X10" s="474"/>
      <c r="Y10" s="474"/>
      <c r="Z10" s="475"/>
      <c r="AA10" s="473"/>
      <c r="AB10" s="474"/>
      <c r="AC10" s="474"/>
      <c r="AD10" s="475"/>
      <c r="AE10" s="479"/>
      <c r="AF10" s="480"/>
      <c r="AG10" s="467" t="s">
        <v>269</v>
      </c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9"/>
      <c r="AW10" s="223" t="s">
        <v>270</v>
      </c>
      <c r="AX10" s="473"/>
      <c r="AY10" s="474"/>
      <c r="AZ10" s="474"/>
      <c r="BA10" s="475"/>
      <c r="BB10" s="470"/>
      <c r="BC10" s="471"/>
      <c r="BD10" s="471"/>
      <c r="BE10" s="472"/>
      <c r="BF10" s="470"/>
      <c r="BG10" s="471"/>
      <c r="BH10" s="471"/>
      <c r="BI10" s="472"/>
      <c r="BJ10" s="470"/>
      <c r="BK10" s="472"/>
    </row>
    <row r="11" spans="1:63" s="226" customFormat="1" ht="19.5" customHeight="1">
      <c r="A11" s="457" t="s">
        <v>271</v>
      </c>
      <c r="B11" s="458"/>
      <c r="C11" s="459" t="s">
        <v>272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1"/>
      <c r="R11" s="225"/>
      <c r="S11" s="462">
        <f>SUM(S8:V10)</f>
        <v>148905210</v>
      </c>
      <c r="T11" s="463"/>
      <c r="U11" s="463"/>
      <c r="V11" s="464"/>
      <c r="W11" s="462">
        <f>SUM(W8:Z10)</f>
        <v>179935861</v>
      </c>
      <c r="X11" s="463"/>
      <c r="Y11" s="463"/>
      <c r="Z11" s="464"/>
      <c r="AA11" s="462">
        <f>SUM(AA8:AD10)</f>
        <v>0</v>
      </c>
      <c r="AB11" s="463"/>
      <c r="AC11" s="463"/>
      <c r="AD11" s="464"/>
      <c r="AE11" s="477"/>
      <c r="AF11" s="478"/>
      <c r="AG11" s="459" t="s">
        <v>273</v>
      </c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1"/>
      <c r="AW11" s="224"/>
      <c r="AX11" s="451">
        <f>SUM(AX8:BA10)</f>
        <v>148905210</v>
      </c>
      <c r="AY11" s="452"/>
      <c r="AZ11" s="452"/>
      <c r="BA11" s="453"/>
      <c r="BB11" s="451">
        <f>SUM(BB8:BE10)</f>
        <v>179935861</v>
      </c>
      <c r="BC11" s="452"/>
      <c r="BD11" s="452"/>
      <c r="BE11" s="453"/>
      <c r="BF11" s="451">
        <f>SUM(BF8:BI10)</f>
        <v>0</v>
      </c>
      <c r="BG11" s="452"/>
      <c r="BH11" s="452"/>
      <c r="BI11" s="453"/>
      <c r="BJ11" s="451"/>
      <c r="BK11" s="453"/>
    </row>
    <row r="12" spans="1:63" ht="28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</row>
    <row r="13" spans="1:63" ht="28.5" customHeight="1">
      <c r="A13" s="506" t="s">
        <v>213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8"/>
    </row>
    <row r="14" spans="1:63" ht="15" customHeight="1">
      <c r="A14" s="509" t="s">
        <v>246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1"/>
    </row>
    <row r="15" spans="1:63" ht="15.75" customHeight="1">
      <c r="A15" s="492" t="s">
        <v>298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  <c r="BE15" s="492"/>
      <c r="BF15" s="492"/>
      <c r="BG15" s="492"/>
      <c r="BH15" s="492"/>
      <c r="BI15" s="492"/>
      <c r="BJ15" s="492"/>
      <c r="BK15" s="492"/>
    </row>
    <row r="16" spans="1:63" ht="15.75" customHeight="1">
      <c r="A16" s="493" t="s">
        <v>247</v>
      </c>
      <c r="B16" s="494"/>
      <c r="C16" s="497" t="s">
        <v>248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9"/>
      <c r="AG16" s="497" t="s">
        <v>249</v>
      </c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8"/>
      <c r="AV16" s="498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9"/>
    </row>
    <row r="17" spans="1:63" ht="34.5" customHeight="1">
      <c r="A17" s="495"/>
      <c r="B17" s="496"/>
      <c r="C17" s="500" t="s">
        <v>250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2"/>
      <c r="R17" s="220"/>
      <c r="S17" s="487" t="s">
        <v>251</v>
      </c>
      <c r="T17" s="488"/>
      <c r="U17" s="488"/>
      <c r="V17" s="489"/>
      <c r="W17" s="487" t="s">
        <v>252</v>
      </c>
      <c r="X17" s="488"/>
      <c r="Y17" s="488"/>
      <c r="Z17" s="489"/>
      <c r="AA17" s="487" t="s">
        <v>253</v>
      </c>
      <c r="AB17" s="488"/>
      <c r="AC17" s="488"/>
      <c r="AD17" s="489"/>
      <c r="AE17" s="487" t="s">
        <v>254</v>
      </c>
      <c r="AF17" s="489"/>
      <c r="AG17" s="503" t="s">
        <v>255</v>
      </c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5"/>
      <c r="AW17" s="221"/>
      <c r="AX17" s="487" t="s">
        <v>251</v>
      </c>
      <c r="AY17" s="488"/>
      <c r="AZ17" s="488"/>
      <c r="BA17" s="489"/>
      <c r="BB17" s="487" t="s">
        <v>252</v>
      </c>
      <c r="BC17" s="488"/>
      <c r="BD17" s="488"/>
      <c r="BE17" s="489"/>
      <c r="BF17" s="487" t="s">
        <v>253</v>
      </c>
      <c r="BG17" s="488"/>
      <c r="BH17" s="488"/>
      <c r="BI17" s="489"/>
      <c r="BJ17" s="487" t="s">
        <v>254</v>
      </c>
      <c r="BK17" s="489"/>
    </row>
    <row r="18" spans="1:63" ht="12.75">
      <c r="A18" s="490" t="s">
        <v>3</v>
      </c>
      <c r="B18" s="491"/>
      <c r="C18" s="484" t="s">
        <v>4</v>
      </c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6"/>
      <c r="R18" s="222"/>
      <c r="S18" s="484" t="s">
        <v>6</v>
      </c>
      <c r="T18" s="485"/>
      <c r="U18" s="485"/>
      <c r="V18" s="486"/>
      <c r="W18" s="484" t="s">
        <v>7</v>
      </c>
      <c r="X18" s="485"/>
      <c r="Y18" s="485"/>
      <c r="Z18" s="486"/>
      <c r="AA18" s="484" t="s">
        <v>8</v>
      </c>
      <c r="AB18" s="485"/>
      <c r="AC18" s="485"/>
      <c r="AD18" s="486"/>
      <c r="AE18" s="484" t="s">
        <v>9</v>
      </c>
      <c r="AF18" s="486"/>
      <c r="AG18" s="484" t="s">
        <v>10</v>
      </c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6"/>
      <c r="AW18" s="222"/>
      <c r="AX18" s="481" t="s">
        <v>11</v>
      </c>
      <c r="AY18" s="482"/>
      <c r="AZ18" s="482"/>
      <c r="BA18" s="483"/>
      <c r="BB18" s="481" t="s">
        <v>12</v>
      </c>
      <c r="BC18" s="482"/>
      <c r="BD18" s="482"/>
      <c r="BE18" s="483"/>
      <c r="BF18" s="481" t="s">
        <v>13</v>
      </c>
      <c r="BG18" s="482"/>
      <c r="BH18" s="482"/>
      <c r="BI18" s="483"/>
      <c r="BJ18" s="481" t="s">
        <v>14</v>
      </c>
      <c r="BK18" s="483"/>
    </row>
    <row r="19" spans="1:63" ht="19.5" customHeight="1">
      <c r="A19" s="465" t="s">
        <v>256</v>
      </c>
      <c r="B19" s="466"/>
      <c r="C19" s="467" t="s">
        <v>257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9"/>
      <c r="R19" s="223" t="s">
        <v>258</v>
      </c>
      <c r="S19" s="473">
        <v>29367737</v>
      </c>
      <c r="T19" s="474"/>
      <c r="U19" s="474"/>
      <c r="V19" s="475"/>
      <c r="W19" s="473">
        <v>30959861</v>
      </c>
      <c r="X19" s="474"/>
      <c r="Y19" s="474"/>
      <c r="Z19" s="475"/>
      <c r="AA19" s="473"/>
      <c r="AB19" s="474"/>
      <c r="AC19" s="474"/>
      <c r="AD19" s="475"/>
      <c r="AE19" s="479"/>
      <c r="AF19" s="480"/>
      <c r="AG19" s="467" t="s">
        <v>259</v>
      </c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9"/>
      <c r="AW19" s="223" t="s">
        <v>260</v>
      </c>
      <c r="AX19" s="473">
        <v>29367737</v>
      </c>
      <c r="AY19" s="474"/>
      <c r="AZ19" s="474"/>
      <c r="BA19" s="475"/>
      <c r="BB19" s="470">
        <v>30959861</v>
      </c>
      <c r="BC19" s="471"/>
      <c r="BD19" s="471"/>
      <c r="BE19" s="472"/>
      <c r="BF19" s="470"/>
      <c r="BG19" s="471"/>
      <c r="BH19" s="471"/>
      <c r="BI19" s="472"/>
      <c r="BJ19" s="470"/>
      <c r="BK19" s="472"/>
    </row>
    <row r="20" spans="1:63" ht="19.5" customHeight="1">
      <c r="A20" s="465" t="s">
        <v>261</v>
      </c>
      <c r="B20" s="466"/>
      <c r="C20" s="467" t="s">
        <v>262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9"/>
      <c r="R20" s="223" t="s">
        <v>263</v>
      </c>
      <c r="S20" s="473"/>
      <c r="T20" s="474"/>
      <c r="U20" s="474"/>
      <c r="V20" s="475"/>
      <c r="W20" s="473"/>
      <c r="X20" s="474"/>
      <c r="Y20" s="474"/>
      <c r="Z20" s="475"/>
      <c r="AA20" s="473"/>
      <c r="AB20" s="474"/>
      <c r="AC20" s="474"/>
      <c r="AD20" s="475"/>
      <c r="AE20" s="479"/>
      <c r="AF20" s="480"/>
      <c r="AG20" s="467" t="s">
        <v>264</v>
      </c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9"/>
      <c r="AW20" s="223" t="s">
        <v>265</v>
      </c>
      <c r="AX20" s="473"/>
      <c r="AY20" s="474"/>
      <c r="AZ20" s="474"/>
      <c r="BA20" s="475"/>
      <c r="BB20" s="470"/>
      <c r="BC20" s="471"/>
      <c r="BD20" s="471"/>
      <c r="BE20" s="472"/>
      <c r="BF20" s="470"/>
      <c r="BG20" s="471"/>
      <c r="BH20" s="471"/>
      <c r="BI20" s="472"/>
      <c r="BJ20" s="470"/>
      <c r="BK20" s="472"/>
    </row>
    <row r="21" spans="1:63" ht="19.5" customHeight="1">
      <c r="A21" s="465" t="s">
        <v>266</v>
      </c>
      <c r="B21" s="466"/>
      <c r="C21" s="467" t="s">
        <v>267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9"/>
      <c r="R21" s="223" t="s">
        <v>268</v>
      </c>
      <c r="S21" s="473"/>
      <c r="T21" s="474"/>
      <c r="U21" s="474"/>
      <c r="V21" s="475"/>
      <c r="W21" s="473"/>
      <c r="X21" s="474"/>
      <c r="Y21" s="474"/>
      <c r="Z21" s="475"/>
      <c r="AA21" s="473"/>
      <c r="AB21" s="474"/>
      <c r="AC21" s="474"/>
      <c r="AD21" s="475"/>
      <c r="AE21" s="479"/>
      <c r="AF21" s="480"/>
      <c r="AG21" s="467" t="s">
        <v>269</v>
      </c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9"/>
      <c r="AW21" s="223" t="s">
        <v>270</v>
      </c>
      <c r="AX21" s="473"/>
      <c r="AY21" s="474"/>
      <c r="AZ21" s="474"/>
      <c r="BA21" s="475"/>
      <c r="BB21" s="470"/>
      <c r="BC21" s="471"/>
      <c r="BD21" s="471"/>
      <c r="BE21" s="472"/>
      <c r="BF21" s="470"/>
      <c r="BG21" s="471"/>
      <c r="BH21" s="471"/>
      <c r="BI21" s="472"/>
      <c r="BJ21" s="470"/>
      <c r="BK21" s="472"/>
    </row>
    <row r="22" spans="1:63" s="226" customFormat="1" ht="19.5" customHeight="1">
      <c r="A22" s="457" t="s">
        <v>271</v>
      </c>
      <c r="B22" s="458"/>
      <c r="C22" s="459" t="s">
        <v>272</v>
      </c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1"/>
      <c r="R22" s="225"/>
      <c r="S22" s="462">
        <f>SUM(S19:V21)</f>
        <v>29367737</v>
      </c>
      <c r="T22" s="463"/>
      <c r="U22" s="463"/>
      <c r="V22" s="464"/>
      <c r="W22" s="462">
        <f>SUM(W19:Z21)</f>
        <v>30959861</v>
      </c>
      <c r="X22" s="463"/>
      <c r="Y22" s="463"/>
      <c r="Z22" s="464"/>
      <c r="AA22" s="462">
        <f>SUM(AA19:AD21)</f>
        <v>0</v>
      </c>
      <c r="AB22" s="463"/>
      <c r="AC22" s="463"/>
      <c r="AD22" s="464"/>
      <c r="AE22" s="477"/>
      <c r="AF22" s="478"/>
      <c r="AG22" s="459" t="s">
        <v>273</v>
      </c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1"/>
      <c r="AW22" s="224"/>
      <c r="AX22" s="451">
        <f>SUM(AX19:BA21)</f>
        <v>29367737</v>
      </c>
      <c r="AY22" s="452"/>
      <c r="AZ22" s="452"/>
      <c r="BA22" s="453"/>
      <c r="BB22" s="451">
        <f>SUM(BB19:BE21)</f>
        <v>30959861</v>
      </c>
      <c r="BC22" s="452"/>
      <c r="BD22" s="452"/>
      <c r="BE22" s="453"/>
      <c r="BF22" s="451">
        <f>SUM(BF19:BI21)</f>
        <v>0</v>
      </c>
      <c r="BG22" s="452"/>
      <c r="BH22" s="452"/>
      <c r="BI22" s="453"/>
      <c r="BJ22" s="451"/>
      <c r="BK22" s="453"/>
    </row>
    <row r="23" spans="1:63" ht="19.5" customHeight="1">
      <c r="A23" s="476"/>
      <c r="B23" s="47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228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5"/>
      <c r="AF23" s="455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228"/>
      <c r="AW23" s="228"/>
      <c r="AX23" s="450"/>
      <c r="AY23" s="450"/>
      <c r="AZ23" s="450"/>
      <c r="BA23" s="450"/>
      <c r="BB23" s="450"/>
      <c r="BC23" s="450"/>
      <c r="BD23" s="450"/>
      <c r="BE23" s="450"/>
      <c r="BF23" s="450"/>
      <c r="BG23" s="450"/>
      <c r="BH23" s="450"/>
      <c r="BI23" s="450"/>
      <c r="BJ23" s="450"/>
      <c r="BK23" s="450"/>
    </row>
  </sheetData>
  <sheetProtection/>
  <mergeCells count="154">
    <mergeCell ref="A1:BK1"/>
    <mergeCell ref="A2:BK2"/>
    <mergeCell ref="A3:BK3"/>
    <mergeCell ref="A4:BK4"/>
    <mergeCell ref="AG7:AV7"/>
    <mergeCell ref="A5:B6"/>
    <mergeCell ref="C5:AF5"/>
    <mergeCell ref="AG5:BK5"/>
    <mergeCell ref="C6:Q6"/>
    <mergeCell ref="S6:V6"/>
    <mergeCell ref="AA6:AD6"/>
    <mergeCell ref="AE6:AF6"/>
    <mergeCell ref="AG6:AV6"/>
    <mergeCell ref="A7:B7"/>
    <mergeCell ref="C7:Q7"/>
    <mergeCell ref="S7:V7"/>
    <mergeCell ref="W7:Z7"/>
    <mergeCell ref="AA7:AD7"/>
    <mergeCell ref="AE7:AF7"/>
    <mergeCell ref="A9:B9"/>
    <mergeCell ref="AX7:BA7"/>
    <mergeCell ref="BB7:BE7"/>
    <mergeCell ref="BF7:BI7"/>
    <mergeCell ref="BJ7:BK7"/>
    <mergeCell ref="BB6:BE6"/>
    <mergeCell ref="BF6:BI6"/>
    <mergeCell ref="BJ6:BK6"/>
    <mergeCell ref="AX6:BA6"/>
    <mergeCell ref="W6:Z6"/>
    <mergeCell ref="AA8:AD8"/>
    <mergeCell ref="AE8:AF8"/>
    <mergeCell ref="AG8:AV8"/>
    <mergeCell ref="AX8:BA8"/>
    <mergeCell ref="A8:B8"/>
    <mergeCell ref="C8:Q8"/>
    <mergeCell ref="S8:V8"/>
    <mergeCell ref="W8:Z8"/>
    <mergeCell ref="C9:Q9"/>
    <mergeCell ref="S9:V9"/>
    <mergeCell ref="W9:Z9"/>
    <mergeCell ref="AA9:AD9"/>
    <mergeCell ref="AE9:AF9"/>
    <mergeCell ref="AX9:BA9"/>
    <mergeCell ref="AG9:AV9"/>
    <mergeCell ref="BB9:BE9"/>
    <mergeCell ref="BF9:BI9"/>
    <mergeCell ref="BJ9:BK9"/>
    <mergeCell ref="BB8:BE8"/>
    <mergeCell ref="BF8:BI8"/>
    <mergeCell ref="BJ8:BK8"/>
    <mergeCell ref="AE10:AF10"/>
    <mergeCell ref="AG10:AV10"/>
    <mergeCell ref="AX10:BA10"/>
    <mergeCell ref="A10:B10"/>
    <mergeCell ref="C10:Q10"/>
    <mergeCell ref="S10:V10"/>
    <mergeCell ref="W10:Z10"/>
    <mergeCell ref="BJ11:BK11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A10:AD10"/>
    <mergeCell ref="AX11:BA11"/>
    <mergeCell ref="BB11:BE11"/>
    <mergeCell ref="AE11:AF11"/>
    <mergeCell ref="AG11:AV11"/>
    <mergeCell ref="AE17:AF17"/>
    <mergeCell ref="AG17:AV17"/>
    <mergeCell ref="BB17:BE17"/>
    <mergeCell ref="A13:BK13"/>
    <mergeCell ref="A14:BK14"/>
    <mergeCell ref="BF11:BI11"/>
    <mergeCell ref="A15:BK15"/>
    <mergeCell ref="A16:B17"/>
    <mergeCell ref="C16:AF16"/>
    <mergeCell ref="AG16:BK16"/>
    <mergeCell ref="C17:Q17"/>
    <mergeCell ref="S17:V17"/>
    <mergeCell ref="W17:Z17"/>
    <mergeCell ref="BF17:BI17"/>
    <mergeCell ref="BJ17:BK17"/>
    <mergeCell ref="AA17:AD17"/>
    <mergeCell ref="A18:B18"/>
    <mergeCell ref="C18:Q18"/>
    <mergeCell ref="S18:V18"/>
    <mergeCell ref="W18:Z18"/>
    <mergeCell ref="AA18:AD18"/>
    <mergeCell ref="AE18:AF18"/>
    <mergeCell ref="AG18:AV18"/>
    <mergeCell ref="AX17:BA17"/>
    <mergeCell ref="AX18:BA18"/>
    <mergeCell ref="A19:B19"/>
    <mergeCell ref="C19:Q19"/>
    <mergeCell ref="S19:V19"/>
    <mergeCell ref="W19:Z19"/>
    <mergeCell ref="AA19:AD19"/>
    <mergeCell ref="AE19:AF19"/>
    <mergeCell ref="AG19:AV19"/>
    <mergeCell ref="BB19:BE19"/>
    <mergeCell ref="BF19:BI19"/>
    <mergeCell ref="BJ19:BK19"/>
    <mergeCell ref="BB18:BE18"/>
    <mergeCell ref="BF18:BI18"/>
    <mergeCell ref="BJ18:BK18"/>
    <mergeCell ref="AX19:BA19"/>
    <mergeCell ref="AA21:AD21"/>
    <mergeCell ref="AE21:AF21"/>
    <mergeCell ref="AX21:BA21"/>
    <mergeCell ref="AG21:AV21"/>
    <mergeCell ref="AG20:AV20"/>
    <mergeCell ref="AX20:BA20"/>
    <mergeCell ref="AA20:AD20"/>
    <mergeCell ref="AE20:AF20"/>
    <mergeCell ref="A23:B23"/>
    <mergeCell ref="BB21:BE21"/>
    <mergeCell ref="AA22:AD22"/>
    <mergeCell ref="AE22:AF22"/>
    <mergeCell ref="AG22:AV22"/>
    <mergeCell ref="AX22:BA22"/>
    <mergeCell ref="C23:Q23"/>
    <mergeCell ref="S23:V23"/>
    <mergeCell ref="W23:Z23"/>
    <mergeCell ref="A21:B21"/>
    <mergeCell ref="BF21:BI21"/>
    <mergeCell ref="BJ21:BK21"/>
    <mergeCell ref="BB20:BE20"/>
    <mergeCell ref="BF20:BI20"/>
    <mergeCell ref="BJ20:BK20"/>
    <mergeCell ref="C21:Q21"/>
    <mergeCell ref="S21:V21"/>
    <mergeCell ref="W21:Z21"/>
    <mergeCell ref="S20:V20"/>
    <mergeCell ref="W20:Z20"/>
    <mergeCell ref="A22:B22"/>
    <mergeCell ref="C22:Q22"/>
    <mergeCell ref="S22:V22"/>
    <mergeCell ref="W22:Z22"/>
    <mergeCell ref="A20:B20"/>
    <mergeCell ref="C20:Q20"/>
    <mergeCell ref="BJ23:BK23"/>
    <mergeCell ref="BB22:BE22"/>
    <mergeCell ref="BF22:BI22"/>
    <mergeCell ref="BJ22:BK22"/>
    <mergeCell ref="AA23:AD23"/>
    <mergeCell ref="AE23:AF23"/>
    <mergeCell ref="AX23:BA23"/>
    <mergeCell ref="AG23:AU23"/>
    <mergeCell ref="BB23:BE23"/>
    <mergeCell ref="BF23:BI2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17" t="s">
        <v>294</v>
      </c>
    </row>
    <row r="2" spans="1:8" s="172" customFormat="1" ht="26.25" customHeight="1">
      <c r="A2" s="513" t="s">
        <v>214</v>
      </c>
      <c r="B2" s="515" t="s">
        <v>232</v>
      </c>
      <c r="C2" s="513" t="s">
        <v>233</v>
      </c>
      <c r="D2" s="513" t="s">
        <v>234</v>
      </c>
      <c r="E2" s="198" t="s">
        <v>235</v>
      </c>
      <c r="F2" s="199"/>
      <c r="G2" s="199"/>
      <c r="H2" s="200"/>
    </row>
    <row r="3" spans="1:8" s="173" customFormat="1" ht="32.25" customHeight="1" thickBot="1">
      <c r="A3" s="514"/>
      <c r="B3" s="516"/>
      <c r="C3" s="516"/>
      <c r="D3" s="514"/>
      <c r="E3" s="201" t="s">
        <v>307</v>
      </c>
      <c r="F3" s="202" t="s">
        <v>308</v>
      </c>
      <c r="G3" s="202" t="s">
        <v>309</v>
      </c>
      <c r="H3" s="203" t="s">
        <v>310</v>
      </c>
    </row>
    <row r="4" spans="1:8" s="179" customFormat="1" ht="18" customHeight="1" thickBot="1">
      <c r="A4" s="204">
        <v>1</v>
      </c>
      <c r="B4" s="205">
        <v>2</v>
      </c>
      <c r="C4" s="205">
        <v>3</v>
      </c>
      <c r="D4" s="206">
        <v>4</v>
      </c>
      <c r="E4" s="204">
        <v>5</v>
      </c>
      <c r="F4" s="206">
        <v>6</v>
      </c>
      <c r="G4" s="206">
        <v>7</v>
      </c>
      <c r="H4" s="207">
        <v>8</v>
      </c>
    </row>
    <row r="5" spans="1:8" ht="18" customHeight="1" thickBot="1">
      <c r="A5" s="208" t="s">
        <v>3</v>
      </c>
      <c r="B5" s="180" t="s">
        <v>236</v>
      </c>
      <c r="C5" s="209"/>
      <c r="D5" s="210"/>
      <c r="E5" s="211">
        <f>SUM(E6:E9)</f>
        <v>0</v>
      </c>
      <c r="F5" s="30">
        <f>SUM(F6:F9)</f>
        <v>0</v>
      </c>
      <c r="G5" s="30">
        <f>SUM(G6:G9)</f>
        <v>0</v>
      </c>
      <c r="H5" s="31">
        <f>SUM(H6:H9)</f>
        <v>0</v>
      </c>
    </row>
    <row r="6" spans="1:8" ht="18" customHeight="1">
      <c r="A6" s="212" t="s">
        <v>4</v>
      </c>
      <c r="B6" s="188" t="s">
        <v>237</v>
      </c>
      <c r="C6" s="213"/>
      <c r="D6" s="189"/>
      <c r="E6" s="191"/>
      <c r="F6" s="21"/>
      <c r="G6" s="21"/>
      <c r="H6" s="22"/>
    </row>
    <row r="7" spans="1:8" ht="18" customHeight="1">
      <c r="A7" s="212" t="s">
        <v>6</v>
      </c>
      <c r="B7" s="188" t="s">
        <v>229</v>
      </c>
      <c r="C7" s="213"/>
      <c r="D7" s="189"/>
      <c r="E7" s="191"/>
      <c r="F7" s="21"/>
      <c r="G7" s="21"/>
      <c r="H7" s="22"/>
    </row>
    <row r="8" spans="1:8" ht="18" customHeight="1">
      <c r="A8" s="212" t="s">
        <v>7</v>
      </c>
      <c r="B8" s="188" t="s">
        <v>229</v>
      </c>
      <c r="C8" s="213"/>
      <c r="D8" s="189"/>
      <c r="E8" s="191"/>
      <c r="F8" s="21"/>
      <c r="G8" s="21"/>
      <c r="H8" s="22"/>
    </row>
    <row r="9" spans="1:8" ht="18" customHeight="1" thickBot="1">
      <c r="A9" s="212" t="s">
        <v>8</v>
      </c>
      <c r="B9" s="188" t="s">
        <v>229</v>
      </c>
      <c r="C9" s="213"/>
      <c r="D9" s="189"/>
      <c r="E9" s="191"/>
      <c r="F9" s="21"/>
      <c r="G9" s="21"/>
      <c r="H9" s="22"/>
    </row>
    <row r="10" spans="1:8" ht="18" customHeight="1" thickBot="1">
      <c r="A10" s="208" t="s">
        <v>9</v>
      </c>
      <c r="B10" s="180" t="s">
        <v>238</v>
      </c>
      <c r="C10" s="209"/>
      <c r="D10" s="210"/>
      <c r="E10" s="211">
        <f>SUM(E11:E14)</f>
        <v>0</v>
      </c>
      <c r="F10" s="214">
        <f>SUM(F11:F14)</f>
        <v>0</v>
      </c>
      <c r="G10" s="214">
        <f>SUM(G11:G14)</f>
        <v>0</v>
      </c>
      <c r="H10" s="215">
        <f>SUM(H11:H14)</f>
        <v>0</v>
      </c>
    </row>
    <row r="11" spans="1:8" ht="18" customHeight="1">
      <c r="A11" s="212" t="s">
        <v>10</v>
      </c>
      <c r="B11" s="188" t="s">
        <v>239</v>
      </c>
      <c r="C11" s="213"/>
      <c r="D11" s="189"/>
      <c r="E11" s="191"/>
      <c r="F11" s="21"/>
      <c r="G11" s="21"/>
      <c r="H11" s="22"/>
    </row>
    <row r="12" spans="1:8" ht="18" customHeight="1">
      <c r="A12" s="212" t="s">
        <v>11</v>
      </c>
      <c r="B12" s="188"/>
      <c r="C12" s="213"/>
      <c r="D12" s="189"/>
      <c r="E12" s="191"/>
      <c r="F12" s="21"/>
      <c r="G12" s="21"/>
      <c r="H12" s="22"/>
    </row>
    <row r="13" spans="1:8" ht="18" customHeight="1">
      <c r="A13" s="212" t="s">
        <v>12</v>
      </c>
      <c r="B13" s="188" t="s">
        <v>229</v>
      </c>
      <c r="C13" s="213"/>
      <c r="D13" s="189"/>
      <c r="E13" s="191"/>
      <c r="F13" s="21"/>
      <c r="G13" s="21"/>
      <c r="H13" s="22"/>
    </row>
    <row r="14" spans="1:8" ht="18" customHeight="1" thickBot="1">
      <c r="A14" s="212" t="s">
        <v>13</v>
      </c>
      <c r="B14" s="188" t="s">
        <v>229</v>
      </c>
      <c r="C14" s="213"/>
      <c r="D14" s="189"/>
      <c r="E14" s="191"/>
      <c r="F14" s="21"/>
      <c r="G14" s="21"/>
      <c r="H14" s="22"/>
    </row>
    <row r="15" spans="1:8" ht="18" customHeight="1" thickBot="1">
      <c r="A15" s="208" t="s">
        <v>14</v>
      </c>
      <c r="B15" s="180" t="s">
        <v>240</v>
      </c>
      <c r="C15" s="209"/>
      <c r="D15" s="210"/>
      <c r="E15" s="216">
        <f>E5+E10</f>
        <v>0</v>
      </c>
      <c r="F15" s="30">
        <f>F5+F10</f>
        <v>0</v>
      </c>
      <c r="G15" s="30">
        <f>G5+G10</f>
        <v>0</v>
      </c>
      <c r="H15" s="31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10.sz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17" t="s">
        <v>293</v>
      </c>
    </row>
    <row r="2" spans="1:9" s="172" customFormat="1" ht="26.25" customHeight="1">
      <c r="A2" s="522" t="s">
        <v>214</v>
      </c>
      <c r="B2" s="520" t="s">
        <v>215</v>
      </c>
      <c r="C2" s="524" t="s">
        <v>216</v>
      </c>
      <c r="D2" s="524" t="s">
        <v>292</v>
      </c>
      <c r="E2" s="517" t="s">
        <v>217</v>
      </c>
      <c r="F2" s="518"/>
      <c r="G2" s="518"/>
      <c r="H2" s="519"/>
      <c r="I2" s="520" t="s">
        <v>218</v>
      </c>
    </row>
    <row r="3" spans="1:9" s="173" customFormat="1" ht="32.25" customHeight="1" thickBot="1">
      <c r="A3" s="523"/>
      <c r="B3" s="521"/>
      <c r="C3" s="521"/>
      <c r="D3" s="525"/>
      <c r="E3" s="407" t="s">
        <v>307</v>
      </c>
      <c r="F3" s="408" t="s">
        <v>308</v>
      </c>
      <c r="G3" s="408" t="s">
        <v>309</v>
      </c>
      <c r="H3" s="409" t="s">
        <v>311</v>
      </c>
      <c r="I3" s="521"/>
    </row>
    <row r="4" spans="1:9" s="179" customFormat="1" ht="18" customHeight="1" thickBot="1">
      <c r="A4" s="174">
        <v>1</v>
      </c>
      <c r="B4" s="175">
        <v>2</v>
      </c>
      <c r="C4" s="176">
        <v>3</v>
      </c>
      <c r="D4" s="175">
        <v>4</v>
      </c>
      <c r="E4" s="174">
        <v>5</v>
      </c>
      <c r="F4" s="176">
        <v>6</v>
      </c>
      <c r="G4" s="176">
        <v>7</v>
      </c>
      <c r="H4" s="177">
        <v>8</v>
      </c>
      <c r="I4" s="178" t="s">
        <v>219</v>
      </c>
    </row>
    <row r="5" spans="1:9" ht="33.75" customHeight="1" thickBot="1">
      <c r="A5" s="11" t="s">
        <v>3</v>
      </c>
      <c r="B5" s="180" t="s">
        <v>220</v>
      </c>
      <c r="C5" s="181"/>
      <c r="D5" s="182">
        <f>SUM(D6:D7)</f>
        <v>0</v>
      </c>
      <c r="E5" s="183">
        <f>SUM(E6:E7)</f>
        <v>0</v>
      </c>
      <c r="F5" s="184">
        <f>SUM(F6:F7)</f>
        <v>0</v>
      </c>
      <c r="G5" s="184">
        <f>SUM(G6:G7)</f>
        <v>0</v>
      </c>
      <c r="H5" s="185">
        <f>SUM(H6:H7)</f>
        <v>0</v>
      </c>
      <c r="I5" s="186">
        <f>SUM(D5:H5)</f>
        <v>0</v>
      </c>
    </row>
    <row r="6" spans="1:9" ht="21" customHeight="1">
      <c r="A6" s="187" t="s">
        <v>4</v>
      </c>
      <c r="B6" s="188" t="s">
        <v>221</v>
      </c>
      <c r="C6" s="189"/>
      <c r="D6" s="190"/>
      <c r="E6" s="191"/>
      <c r="F6" s="21"/>
      <c r="G6" s="21"/>
      <c r="H6" s="22"/>
      <c r="I6" s="192">
        <f aca="true" t="shared" si="0" ref="I6:I17">SUM(D6:H6)</f>
        <v>0</v>
      </c>
    </row>
    <row r="7" spans="1:9" ht="21" customHeight="1" thickBot="1">
      <c r="A7" s="187" t="s">
        <v>6</v>
      </c>
      <c r="B7" s="188" t="s">
        <v>222</v>
      </c>
      <c r="C7" s="189"/>
      <c r="D7" s="190"/>
      <c r="E7" s="191"/>
      <c r="F7" s="21"/>
      <c r="G7" s="21"/>
      <c r="H7" s="22"/>
      <c r="I7" s="192">
        <f t="shared" si="0"/>
        <v>0</v>
      </c>
    </row>
    <row r="8" spans="1:9" ht="36" customHeight="1" thickBot="1">
      <c r="A8" s="11" t="s">
        <v>7</v>
      </c>
      <c r="B8" s="193" t="s">
        <v>223</v>
      </c>
      <c r="C8" s="181"/>
      <c r="D8" s="182">
        <f aca="true" t="shared" si="1" ref="D8:I8">SUM(D9:D12)</f>
        <v>0</v>
      </c>
      <c r="E8" s="196">
        <f t="shared" si="1"/>
        <v>0</v>
      </c>
      <c r="F8" s="197">
        <f t="shared" si="1"/>
        <v>0</v>
      </c>
      <c r="G8" s="197">
        <f t="shared" si="1"/>
        <v>0</v>
      </c>
      <c r="H8" s="185">
        <f t="shared" si="1"/>
        <v>0</v>
      </c>
      <c r="I8" s="182">
        <f t="shared" si="1"/>
        <v>0</v>
      </c>
    </row>
    <row r="9" spans="1:9" ht="21" customHeight="1">
      <c r="A9" s="187" t="s">
        <v>8</v>
      </c>
      <c r="B9" s="188" t="s">
        <v>224</v>
      </c>
      <c r="C9" s="189"/>
      <c r="D9" s="190"/>
      <c r="E9" s="191"/>
      <c r="F9" s="21"/>
      <c r="G9" s="21"/>
      <c r="H9" s="22"/>
      <c r="I9" s="192">
        <f>SUM(D9:H9)</f>
        <v>0</v>
      </c>
    </row>
    <row r="10" spans="1:9" ht="21" customHeight="1">
      <c r="A10" s="187" t="s">
        <v>9</v>
      </c>
      <c r="B10" s="194" t="s">
        <v>225</v>
      </c>
      <c r="C10" s="189"/>
      <c r="D10" s="190"/>
      <c r="E10" s="191"/>
      <c r="F10" s="21"/>
      <c r="G10" s="21"/>
      <c r="H10" s="22"/>
      <c r="I10" s="192">
        <f>SUM(D10:H10)</f>
        <v>0</v>
      </c>
    </row>
    <row r="11" spans="1:9" ht="21" customHeight="1">
      <c r="A11" s="187" t="s">
        <v>10</v>
      </c>
      <c r="B11" s="188" t="s">
        <v>226</v>
      </c>
      <c r="C11" s="189"/>
      <c r="D11" s="190"/>
      <c r="E11" s="191"/>
      <c r="F11" s="21"/>
      <c r="G11" s="21"/>
      <c r="H11" s="22"/>
      <c r="I11" s="192">
        <f>SUM(D11:H11)</f>
        <v>0</v>
      </c>
    </row>
    <row r="12" spans="1:9" ht="18" customHeight="1" thickBot="1">
      <c r="A12" s="187" t="s">
        <v>11</v>
      </c>
      <c r="B12" s="188" t="s">
        <v>227</v>
      </c>
      <c r="C12" s="189"/>
      <c r="D12" s="190"/>
      <c r="E12" s="191"/>
      <c r="F12" s="21"/>
      <c r="G12" s="21"/>
      <c r="H12" s="22"/>
      <c r="I12" s="192">
        <f>SUM(D12:H12)</f>
        <v>0</v>
      </c>
    </row>
    <row r="13" spans="1:9" ht="21" customHeight="1" thickBot="1">
      <c r="A13" s="11" t="s">
        <v>12</v>
      </c>
      <c r="B13" s="193" t="s">
        <v>228</v>
      </c>
      <c r="C13" s="181"/>
      <c r="D13" s="182">
        <f>SUM(D14:D14)</f>
        <v>0</v>
      </c>
      <c r="E13" s="183">
        <f>SUM(E14:E14)</f>
        <v>0</v>
      </c>
      <c r="F13" s="184">
        <f>SUM(F14:F14)</f>
        <v>0</v>
      </c>
      <c r="G13" s="184">
        <f>SUM(G14:G14)</f>
        <v>0</v>
      </c>
      <c r="H13" s="185">
        <f>SUM(H14:H14)</f>
        <v>0</v>
      </c>
      <c r="I13" s="186">
        <f t="shared" si="0"/>
        <v>0</v>
      </c>
    </row>
    <row r="14" spans="1:9" ht="21" customHeight="1" thickBot="1">
      <c r="A14" s="187" t="s">
        <v>13</v>
      </c>
      <c r="B14" s="188" t="s">
        <v>229</v>
      </c>
      <c r="C14" s="189"/>
      <c r="D14" s="190"/>
      <c r="E14" s="191"/>
      <c r="F14" s="21"/>
      <c r="G14" s="21"/>
      <c r="H14" s="22"/>
      <c r="I14" s="192">
        <f t="shared" si="0"/>
        <v>0</v>
      </c>
    </row>
    <row r="15" spans="1:9" ht="21" customHeight="1" thickBot="1">
      <c r="A15" s="11" t="s">
        <v>14</v>
      </c>
      <c r="B15" s="193" t="s">
        <v>230</v>
      </c>
      <c r="C15" s="181"/>
      <c r="D15" s="182">
        <f>SUM(D16:D16)</f>
        <v>0</v>
      </c>
      <c r="E15" s="183">
        <f>SUM(E16:E16)</f>
        <v>0</v>
      </c>
      <c r="F15" s="184">
        <f>SUM(F16:F16)</f>
        <v>0</v>
      </c>
      <c r="G15" s="184">
        <f>SUM(G16:G16)</f>
        <v>0</v>
      </c>
      <c r="H15" s="185">
        <f>SUM(H16:H16)</f>
        <v>0</v>
      </c>
      <c r="I15" s="186">
        <f t="shared" si="0"/>
        <v>0</v>
      </c>
    </row>
    <row r="16" spans="1:9" ht="21" customHeight="1" thickBot="1">
      <c r="A16" s="187" t="s">
        <v>211</v>
      </c>
      <c r="B16" s="188"/>
      <c r="C16" s="189"/>
      <c r="D16" s="190"/>
      <c r="E16" s="191"/>
      <c r="F16" s="21"/>
      <c r="G16" s="21"/>
      <c r="H16" s="22"/>
      <c r="I16" s="192">
        <f t="shared" si="0"/>
        <v>0</v>
      </c>
    </row>
    <row r="17" spans="1:9" ht="21" customHeight="1" thickBot="1">
      <c r="A17" s="11" t="s">
        <v>212</v>
      </c>
      <c r="B17" s="180" t="s">
        <v>231</v>
      </c>
      <c r="C17" s="195"/>
      <c r="D17" s="182">
        <f>D5+D8+D13+D15</f>
        <v>0</v>
      </c>
      <c r="E17" s="183">
        <f>E5+E8+E13+E15</f>
        <v>0</v>
      </c>
      <c r="F17" s="184">
        <f>F5+F8+F13+F15</f>
        <v>0</v>
      </c>
      <c r="G17" s="184">
        <f>G5+G8+G13+G15</f>
        <v>0</v>
      </c>
      <c r="H17" s="185">
        <f>H5+H8+H13+H15</f>
        <v>0</v>
      </c>
      <c r="I17" s="186">
        <f t="shared" si="0"/>
        <v>0</v>
      </c>
    </row>
  </sheetData>
  <sheetProtection/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workbookViewId="0" topLeftCell="A1">
      <selection activeCell="C3" sqref="C3:C5"/>
    </sheetView>
  </sheetViews>
  <sheetFormatPr defaultColWidth="9.00390625" defaultRowHeight="12.75"/>
  <cols>
    <col min="1" max="1" width="68.375" style="12" customWidth="1"/>
    <col min="2" max="3" width="20.875" style="12" customWidth="1"/>
    <col min="4" max="16384" width="9.375" style="12" customWidth="1"/>
  </cols>
  <sheetData>
    <row r="1" spans="1:3" s="297" customFormat="1" ht="24.75" customHeight="1">
      <c r="A1" s="439" t="s">
        <v>287</v>
      </c>
      <c r="B1" s="439"/>
      <c r="C1" s="439"/>
    </row>
    <row r="2" spans="1:3" ht="27.75" customHeight="1" thickBot="1">
      <c r="A2" s="283"/>
      <c r="B2" s="283"/>
      <c r="C2" s="17" t="s">
        <v>299</v>
      </c>
    </row>
    <row r="3" spans="1:3" ht="24" customHeight="1">
      <c r="A3" s="430" t="s">
        <v>23</v>
      </c>
      <c r="B3" s="433" t="s">
        <v>290</v>
      </c>
      <c r="C3" s="436" t="s">
        <v>291</v>
      </c>
    </row>
    <row r="4" spans="1:3" ht="16.5" customHeight="1">
      <c r="A4" s="431"/>
      <c r="B4" s="434"/>
      <c r="C4" s="437"/>
    </row>
    <row r="5" spans="1:3" ht="13.5" customHeight="1" thickBot="1">
      <c r="A5" s="432"/>
      <c r="B5" s="435"/>
      <c r="C5" s="438"/>
    </row>
    <row r="6" spans="1:3" ht="34.5" customHeight="1">
      <c r="A6" s="293" t="s">
        <v>203</v>
      </c>
      <c r="B6" s="289">
        <v>7416212</v>
      </c>
      <c r="C6" s="288">
        <v>7416212</v>
      </c>
    </row>
    <row r="7" spans="1:3" ht="34.5" customHeight="1">
      <c r="A7" s="294" t="s">
        <v>274</v>
      </c>
      <c r="B7" s="290">
        <v>25230366</v>
      </c>
      <c r="C7" s="284">
        <v>24343166</v>
      </c>
    </row>
    <row r="8" spans="1:3" ht="34.5" customHeight="1">
      <c r="A8" s="294" t="s">
        <v>275</v>
      </c>
      <c r="B8" s="290">
        <v>17169050</v>
      </c>
      <c r="C8" s="284">
        <v>15652817</v>
      </c>
    </row>
    <row r="9" spans="1:3" ht="34.5" customHeight="1">
      <c r="A9" s="294" t="s">
        <v>276</v>
      </c>
      <c r="B9" s="290">
        <v>1200000</v>
      </c>
      <c r="C9" s="284">
        <v>1200000</v>
      </c>
    </row>
    <row r="10" spans="1:3" ht="34.5" customHeight="1">
      <c r="A10" s="294" t="s">
        <v>277</v>
      </c>
      <c r="B10" s="290"/>
      <c r="C10" s="284"/>
    </row>
    <row r="11" spans="1:3" ht="34.5" customHeight="1" thickBot="1">
      <c r="A11" s="295" t="s">
        <v>278</v>
      </c>
      <c r="B11" s="291"/>
      <c r="C11" s="286">
        <v>1351407</v>
      </c>
    </row>
    <row r="12" spans="1:3" s="285" customFormat="1" ht="45" customHeight="1" thickBot="1">
      <c r="A12" s="296" t="s">
        <v>43</v>
      </c>
      <c r="B12" s="292">
        <f>SUM(B6:B11)</f>
        <v>51015628</v>
      </c>
      <c r="C12" s="287">
        <f>SUM(C6:C11)</f>
        <v>49963602</v>
      </c>
    </row>
  </sheetData>
  <sheetProtection/>
  <mergeCells count="4">
    <mergeCell ref="A3:A5"/>
    <mergeCell ref="B3:B5"/>
    <mergeCell ref="C3:C5"/>
    <mergeCell ref="A1:C1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31">
      <selection activeCell="K63" sqref="K63"/>
    </sheetView>
  </sheetViews>
  <sheetFormatPr defaultColWidth="9.00390625" defaultRowHeight="12.75"/>
  <cols>
    <col min="1" max="1" width="8.875" style="7" customWidth="1"/>
    <col min="2" max="2" width="8.875" style="1" customWidth="1"/>
    <col min="3" max="3" width="45.875" style="1" customWidth="1"/>
    <col min="4" max="5" width="15.875" style="1" customWidth="1"/>
    <col min="6" max="16384" width="9.375" style="1" customWidth="1"/>
  </cols>
  <sheetData>
    <row r="1" spans="1:5" s="135" customFormat="1" ht="21" customHeight="1" thickBot="1">
      <c r="A1" s="138"/>
      <c r="B1" s="137"/>
      <c r="C1" s="137"/>
      <c r="D1" s="137"/>
      <c r="E1" s="136" t="s">
        <v>201</v>
      </c>
    </row>
    <row r="2" spans="1:5" s="128" customFormat="1" ht="15.75">
      <c r="A2" s="134" t="s">
        <v>194</v>
      </c>
      <c r="B2" s="133"/>
      <c r="C2" s="132" t="s">
        <v>208</v>
      </c>
      <c r="D2" s="298"/>
      <c r="E2" s="321"/>
    </row>
    <row r="3" spans="1:5" s="128" customFormat="1" ht="16.5" thickBot="1">
      <c r="A3" s="131" t="s">
        <v>193</v>
      </c>
      <c r="B3" s="130"/>
      <c r="C3" s="129" t="s">
        <v>192</v>
      </c>
      <c r="D3" s="299"/>
      <c r="E3" s="322"/>
    </row>
    <row r="4" spans="1:5" s="125" customFormat="1" ht="21" customHeight="1" thickBot="1">
      <c r="A4" s="127"/>
      <c r="B4" s="127"/>
      <c r="C4" s="127"/>
      <c r="D4" s="127"/>
      <c r="E4" s="126" t="s">
        <v>298</v>
      </c>
    </row>
    <row r="5" spans="1:5" ht="38.25">
      <c r="A5" s="124" t="s">
        <v>191</v>
      </c>
      <c r="B5" s="123" t="s">
        <v>190</v>
      </c>
      <c r="C5" s="440" t="s">
        <v>189</v>
      </c>
      <c r="D5" s="440" t="s">
        <v>288</v>
      </c>
      <c r="E5" s="442" t="s">
        <v>289</v>
      </c>
    </row>
    <row r="6" spans="1:5" ht="13.5" thickBot="1">
      <c r="A6" s="122" t="s">
        <v>188</v>
      </c>
      <c r="B6" s="121"/>
      <c r="C6" s="441"/>
      <c r="D6" s="441"/>
      <c r="E6" s="443"/>
    </row>
    <row r="7" spans="1:5" s="8" customFormat="1" ht="16.5" thickBot="1">
      <c r="A7" s="120">
        <v>1</v>
      </c>
      <c r="B7" s="119">
        <v>2</v>
      </c>
      <c r="C7" s="119">
        <v>3</v>
      </c>
      <c r="D7" s="300">
        <v>4</v>
      </c>
      <c r="E7" s="118">
        <v>5</v>
      </c>
    </row>
    <row r="8" spans="1:5" s="8" customFormat="1" ht="15.75" customHeight="1" thickBot="1">
      <c r="A8" s="117"/>
      <c r="B8" s="116"/>
      <c r="C8" s="115" t="s">
        <v>25</v>
      </c>
      <c r="D8" s="115"/>
      <c r="E8" s="314"/>
    </row>
    <row r="9" spans="1:5" s="105" customFormat="1" ht="13.5" customHeight="1" thickBot="1">
      <c r="A9" s="93">
        <v>1</v>
      </c>
      <c r="B9" s="114" t="s">
        <v>91</v>
      </c>
      <c r="C9" s="91" t="s">
        <v>187</v>
      </c>
      <c r="D9" s="301">
        <f>SUM(D10:D15)</f>
        <v>18682400</v>
      </c>
      <c r="E9" s="315">
        <f>SUM(E10:E15)</f>
        <v>34459000</v>
      </c>
    </row>
    <row r="10" spans="1:5" s="97" customFormat="1" ht="13.5" customHeight="1">
      <c r="A10" s="88"/>
      <c r="B10" s="87">
        <v>1</v>
      </c>
      <c r="C10" s="86" t="s">
        <v>186</v>
      </c>
      <c r="D10" s="238"/>
      <c r="E10" s="272"/>
    </row>
    <row r="11" spans="1:5" s="97" customFormat="1" ht="13.5" customHeight="1">
      <c r="A11" s="88"/>
      <c r="B11" s="87">
        <v>2</v>
      </c>
      <c r="C11" s="86" t="s">
        <v>185</v>
      </c>
      <c r="D11" s="238"/>
      <c r="E11" s="272"/>
    </row>
    <row r="12" spans="1:5" s="97" customFormat="1" ht="13.5" customHeight="1">
      <c r="A12" s="88"/>
      <c r="B12" s="87">
        <v>3</v>
      </c>
      <c r="C12" s="86" t="s">
        <v>184</v>
      </c>
      <c r="D12" s="238">
        <v>18612400</v>
      </c>
      <c r="E12" s="272">
        <v>33400000</v>
      </c>
    </row>
    <row r="13" spans="1:5" s="97" customFormat="1" ht="13.5" customHeight="1">
      <c r="A13" s="88"/>
      <c r="B13" s="87">
        <v>4</v>
      </c>
      <c r="C13" s="86" t="s">
        <v>183</v>
      </c>
      <c r="D13" s="238"/>
      <c r="E13" s="272">
        <v>1004000</v>
      </c>
    </row>
    <row r="14" spans="1:5" s="97" customFormat="1" ht="13.5" customHeight="1">
      <c r="A14" s="88"/>
      <c r="B14" s="87">
        <v>5</v>
      </c>
      <c r="C14" s="86" t="s">
        <v>182</v>
      </c>
      <c r="D14" s="238"/>
      <c r="E14" s="272"/>
    </row>
    <row r="15" spans="1:5" s="97" customFormat="1" ht="13.5" customHeight="1" thickBot="1">
      <c r="A15" s="88"/>
      <c r="B15" s="87">
        <v>6</v>
      </c>
      <c r="C15" s="86" t="s">
        <v>181</v>
      </c>
      <c r="D15" s="238">
        <v>70000</v>
      </c>
      <c r="E15" s="272">
        <v>55000</v>
      </c>
    </row>
    <row r="16" spans="1:5" s="105" customFormat="1" ht="13.5" customHeight="1" thickBot="1">
      <c r="A16" s="93"/>
      <c r="B16" s="114" t="s">
        <v>92</v>
      </c>
      <c r="C16" s="91" t="s">
        <v>180</v>
      </c>
      <c r="D16" s="302">
        <f>SUM(D17:D20)</f>
        <v>23000000</v>
      </c>
      <c r="E16" s="309">
        <f>SUM(E17:E20)</f>
        <v>27118432</v>
      </c>
    </row>
    <row r="17" spans="1:5" s="105" customFormat="1" ht="13.5" customHeight="1">
      <c r="A17" s="113"/>
      <c r="B17" s="103">
        <v>1</v>
      </c>
      <c r="C17" s="112" t="s">
        <v>54</v>
      </c>
      <c r="D17" s="304"/>
      <c r="E17" s="316"/>
    </row>
    <row r="18" spans="1:5" s="105" customFormat="1" ht="13.5" customHeight="1">
      <c r="A18" s="111"/>
      <c r="B18" s="110">
        <v>2</v>
      </c>
      <c r="C18" s="109" t="s">
        <v>26</v>
      </c>
      <c r="D18" s="305">
        <v>20000000</v>
      </c>
      <c r="E18" s="317">
        <v>22966777</v>
      </c>
    </row>
    <row r="19" spans="1:5" s="97" customFormat="1" ht="13.5" customHeight="1">
      <c r="A19" s="88"/>
      <c r="B19" s="87">
        <v>3</v>
      </c>
      <c r="C19" s="86" t="s">
        <v>27</v>
      </c>
      <c r="D19" s="238">
        <v>2950000</v>
      </c>
      <c r="E19" s="272">
        <v>3818344</v>
      </c>
    </row>
    <row r="20" spans="1:5" s="97" customFormat="1" ht="13.5" customHeight="1" thickBot="1">
      <c r="A20" s="88"/>
      <c r="B20" s="87">
        <v>4</v>
      </c>
      <c r="C20" s="86" t="s">
        <v>179</v>
      </c>
      <c r="D20" s="238">
        <v>50000</v>
      </c>
      <c r="E20" s="272">
        <v>333311</v>
      </c>
    </row>
    <row r="21" spans="1:5" s="105" customFormat="1" ht="13.5" customHeight="1" thickBot="1">
      <c r="A21" s="93">
        <v>2</v>
      </c>
      <c r="B21" s="92"/>
      <c r="C21" s="91" t="s">
        <v>178</v>
      </c>
      <c r="D21" s="302">
        <f>SUM(D22:D24)</f>
        <v>0</v>
      </c>
      <c r="E21" s="309">
        <f>SUM(E22:E24)</f>
        <v>400000</v>
      </c>
    </row>
    <row r="22" spans="1:5" s="97" customFormat="1" ht="13.5" customHeight="1">
      <c r="A22" s="88"/>
      <c r="B22" s="87">
        <v>1</v>
      </c>
      <c r="C22" s="86" t="s">
        <v>177</v>
      </c>
      <c r="D22" s="238"/>
      <c r="E22" s="272">
        <v>400000</v>
      </c>
    </row>
    <row r="23" spans="1:5" s="97" customFormat="1" ht="13.5" customHeight="1">
      <c r="A23" s="88"/>
      <c r="B23" s="87">
        <v>2</v>
      </c>
      <c r="C23" s="86" t="s">
        <v>52</v>
      </c>
      <c r="D23" s="238"/>
      <c r="E23" s="272"/>
    </row>
    <row r="24" spans="1:5" s="97" customFormat="1" ht="13.5" customHeight="1" thickBot="1">
      <c r="A24" s="88"/>
      <c r="B24" s="87">
        <v>3</v>
      </c>
      <c r="C24" s="86" t="s">
        <v>176</v>
      </c>
      <c r="D24" s="238"/>
      <c r="E24" s="272"/>
    </row>
    <row r="25" spans="1:5" s="105" customFormat="1" ht="14.25" customHeight="1" thickBot="1">
      <c r="A25" s="93">
        <v>3</v>
      </c>
      <c r="B25" s="92"/>
      <c r="C25" s="91" t="s">
        <v>62</v>
      </c>
      <c r="D25" s="302">
        <f>SUM(D26:D32)</f>
        <v>51015628</v>
      </c>
      <c r="E25" s="309">
        <f>SUM(E26:E32)</f>
        <v>49963602</v>
      </c>
    </row>
    <row r="26" spans="1:5" s="97" customFormat="1" ht="13.5" customHeight="1">
      <c r="A26" s="88"/>
      <c r="B26" s="87">
        <v>1</v>
      </c>
      <c r="C26" s="86" t="s">
        <v>203</v>
      </c>
      <c r="D26" s="238">
        <v>7416212</v>
      </c>
      <c r="E26" s="272">
        <v>7416212</v>
      </c>
    </row>
    <row r="27" spans="1:5" s="97" customFormat="1" ht="13.5" customHeight="1">
      <c r="A27" s="88"/>
      <c r="B27" s="87">
        <v>2</v>
      </c>
      <c r="C27" s="86" t="s">
        <v>274</v>
      </c>
      <c r="D27" s="238">
        <v>25230366</v>
      </c>
      <c r="E27" s="272">
        <v>24343166</v>
      </c>
    </row>
    <row r="28" spans="1:5" s="97" customFormat="1" ht="13.5" customHeight="1">
      <c r="A28" s="88"/>
      <c r="B28" s="87">
        <v>3</v>
      </c>
      <c r="C28" s="86" t="s">
        <v>275</v>
      </c>
      <c r="D28" s="238">
        <v>17169050</v>
      </c>
      <c r="E28" s="272">
        <v>15652817</v>
      </c>
    </row>
    <row r="29" spans="1:5" s="97" customFormat="1" ht="13.5" customHeight="1">
      <c r="A29" s="88"/>
      <c r="B29" s="87">
        <v>4</v>
      </c>
      <c r="C29" s="86" t="s">
        <v>276</v>
      </c>
      <c r="D29" s="238">
        <v>1200000</v>
      </c>
      <c r="E29" s="272">
        <v>1200000</v>
      </c>
    </row>
    <row r="30" spans="1:5" s="97" customFormat="1" ht="13.5" customHeight="1">
      <c r="A30" s="88"/>
      <c r="B30" s="87">
        <v>5</v>
      </c>
      <c r="C30" s="86" t="s">
        <v>277</v>
      </c>
      <c r="D30" s="238"/>
      <c r="E30" s="272"/>
    </row>
    <row r="31" spans="1:5" s="97" customFormat="1" ht="13.5" customHeight="1">
      <c r="A31" s="88"/>
      <c r="B31" s="87">
        <v>6</v>
      </c>
      <c r="C31" s="86" t="s">
        <v>278</v>
      </c>
      <c r="D31" s="238"/>
      <c r="E31" s="272">
        <v>1351407</v>
      </c>
    </row>
    <row r="32" spans="1:5" s="97" customFormat="1" ht="13.5" customHeight="1" thickBot="1">
      <c r="A32" s="88"/>
      <c r="B32" s="87">
        <v>7</v>
      </c>
      <c r="C32" s="86"/>
      <c r="D32" s="238"/>
      <c r="E32" s="272"/>
    </row>
    <row r="33" spans="1:5" s="97" customFormat="1" ht="13.5" customHeight="1" thickBot="1">
      <c r="A33" s="93">
        <v>4</v>
      </c>
      <c r="B33" s="92"/>
      <c r="C33" s="91" t="s">
        <v>175</v>
      </c>
      <c r="D33" s="302">
        <f>SUM(D34:D39)</f>
        <v>25401778</v>
      </c>
      <c r="E33" s="309">
        <f>SUM(E34:E39)</f>
        <v>37368149</v>
      </c>
    </row>
    <row r="34" spans="1:5" s="97" customFormat="1" ht="13.5" customHeight="1">
      <c r="A34" s="102"/>
      <c r="B34" s="101">
        <v>1</v>
      </c>
      <c r="C34" s="108" t="s">
        <v>174</v>
      </c>
      <c r="D34" s="306">
        <v>5659978</v>
      </c>
      <c r="E34" s="318">
        <v>17626349</v>
      </c>
    </row>
    <row r="35" spans="1:5" s="97" customFormat="1" ht="13.5" customHeight="1">
      <c r="A35" s="88"/>
      <c r="B35" s="87">
        <v>2</v>
      </c>
      <c r="C35" s="86" t="s">
        <v>173</v>
      </c>
      <c r="D35" s="238"/>
      <c r="E35" s="272"/>
    </row>
    <row r="36" spans="1:5" s="97" customFormat="1" ht="13.5" customHeight="1">
      <c r="A36" s="88"/>
      <c r="B36" s="87">
        <v>3</v>
      </c>
      <c r="C36" s="86" t="s">
        <v>172</v>
      </c>
      <c r="D36" s="238">
        <v>19741800</v>
      </c>
      <c r="E36" s="272">
        <v>19741800</v>
      </c>
    </row>
    <row r="37" spans="1:5" s="97" customFormat="1" ht="13.5" customHeight="1">
      <c r="A37" s="88"/>
      <c r="B37" s="87">
        <v>4</v>
      </c>
      <c r="C37" s="86" t="s">
        <v>171</v>
      </c>
      <c r="D37" s="238"/>
      <c r="E37" s="272"/>
    </row>
    <row r="38" spans="1:5" s="97" customFormat="1" ht="13.5" customHeight="1">
      <c r="A38" s="88"/>
      <c r="B38" s="87">
        <v>5</v>
      </c>
      <c r="C38" s="86" t="s">
        <v>170</v>
      </c>
      <c r="D38" s="238"/>
      <c r="E38" s="272"/>
    </row>
    <row r="39" spans="1:5" s="97" customFormat="1" ht="13.5" customHeight="1">
      <c r="A39" s="88"/>
      <c r="B39" s="87">
        <v>6</v>
      </c>
      <c r="C39" s="86" t="s">
        <v>169</v>
      </c>
      <c r="D39" s="238"/>
      <c r="E39" s="272"/>
    </row>
    <row r="40" spans="1:5" s="97" customFormat="1" ht="13.5" customHeight="1" thickBot="1">
      <c r="A40" s="411">
        <v>5</v>
      </c>
      <c r="B40" s="107"/>
      <c r="C40" s="106" t="s">
        <v>168</v>
      </c>
      <c r="D40" s="307"/>
      <c r="E40" s="319"/>
    </row>
    <row r="41" spans="1:5" s="105" customFormat="1" ht="13.5" customHeight="1" thickBot="1">
      <c r="A41" s="93">
        <v>6</v>
      </c>
      <c r="B41" s="92"/>
      <c r="C41" s="91" t="s">
        <v>53</v>
      </c>
      <c r="D41" s="308">
        <f>SUM(D42:D44)</f>
        <v>0</v>
      </c>
      <c r="E41" s="309">
        <f>SUM(E42:E44)</f>
        <v>1716984</v>
      </c>
    </row>
    <row r="42" spans="1:5" s="97" customFormat="1" ht="13.5" customHeight="1">
      <c r="A42" s="88"/>
      <c r="B42" s="87">
        <v>1</v>
      </c>
      <c r="C42" s="86" t="s">
        <v>49</v>
      </c>
      <c r="D42" s="238"/>
      <c r="E42" s="272"/>
    </row>
    <row r="43" spans="1:5" s="97" customFormat="1" ht="13.5" customHeight="1">
      <c r="A43" s="88"/>
      <c r="B43" s="87">
        <v>2</v>
      </c>
      <c r="C43" s="86" t="s">
        <v>167</v>
      </c>
      <c r="D43" s="238"/>
      <c r="E43" s="272"/>
    </row>
    <row r="44" spans="1:5" s="97" customFormat="1" ht="13.5" customHeight="1" thickBot="1">
      <c r="A44" s="88"/>
      <c r="B44" s="87">
        <v>3</v>
      </c>
      <c r="C44" s="86" t="s">
        <v>280</v>
      </c>
      <c r="D44" s="238"/>
      <c r="E44" s="272">
        <v>1716984</v>
      </c>
    </row>
    <row r="45" spans="1:5" s="97" customFormat="1" ht="13.5" customHeight="1" thickBot="1">
      <c r="A45" s="419">
        <v>7</v>
      </c>
      <c r="B45" s="420"/>
      <c r="C45" s="413" t="s">
        <v>166</v>
      </c>
      <c r="D45" s="414">
        <f>D46+D47</f>
        <v>30805404</v>
      </c>
      <c r="E45" s="415">
        <f>E46+E47</f>
        <v>28909694</v>
      </c>
    </row>
    <row r="46" spans="1:5" s="97" customFormat="1" ht="13.5" customHeight="1">
      <c r="A46" s="104"/>
      <c r="B46" s="103">
        <v>1</v>
      </c>
      <c r="C46" s="112" t="s">
        <v>165</v>
      </c>
      <c r="D46" s="423">
        <v>30805404</v>
      </c>
      <c r="E46" s="316">
        <v>28909694</v>
      </c>
    </row>
    <row r="47" spans="1:5" s="97" customFormat="1" ht="13.5" customHeight="1" thickBot="1">
      <c r="A47" s="140"/>
      <c r="B47" s="139">
        <v>2</v>
      </c>
      <c r="C47" s="424" t="s">
        <v>57</v>
      </c>
      <c r="D47" s="425"/>
      <c r="E47" s="426"/>
    </row>
    <row r="48" spans="1:5" s="97" customFormat="1" ht="15.75" thickBot="1">
      <c r="A48" s="421"/>
      <c r="B48" s="422"/>
      <c r="C48" s="416" t="s">
        <v>164</v>
      </c>
      <c r="D48" s="417">
        <f>D9+D16+D21+D25+D33+D40+D41+D45</f>
        <v>148905210</v>
      </c>
      <c r="E48" s="418">
        <f>E9+E16+E21+E25+E33+E40+E41+E45</f>
        <v>179935861</v>
      </c>
    </row>
    <row r="49" spans="1:5" ht="12.75">
      <c r="A49" s="81"/>
      <c r="B49" s="80"/>
      <c r="C49" s="80"/>
      <c r="D49" s="80"/>
      <c r="E49" s="80"/>
    </row>
    <row r="50" spans="1:5" ht="14.25" thickBot="1">
      <c r="A50" s="329"/>
      <c r="B50" s="328"/>
      <c r="C50" s="328"/>
      <c r="D50" s="328"/>
      <c r="E50" s="126" t="s">
        <v>298</v>
      </c>
    </row>
    <row r="51" spans="1:5" s="8" customFormat="1" ht="16.5" customHeight="1" thickBot="1">
      <c r="A51" s="344"/>
      <c r="B51" s="345"/>
      <c r="C51" s="346" t="s">
        <v>31</v>
      </c>
      <c r="D51" s="346"/>
      <c r="E51" s="347"/>
    </row>
    <row r="52" spans="1:5" s="82" customFormat="1" ht="15" customHeight="1" thickBot="1">
      <c r="A52" s="93">
        <v>1</v>
      </c>
      <c r="B52" s="92"/>
      <c r="C52" s="91" t="s">
        <v>163</v>
      </c>
      <c r="D52" s="302">
        <f>SUM(D53:D59)</f>
        <v>69855671</v>
      </c>
      <c r="E52" s="309">
        <f>SUM(E53:E59)</f>
        <v>74809598</v>
      </c>
    </row>
    <row r="53" spans="1:5" ht="15" customHeight="1">
      <c r="A53" s="88"/>
      <c r="B53" s="87">
        <v>1</v>
      </c>
      <c r="C53" s="86" t="s">
        <v>162</v>
      </c>
      <c r="D53" s="238">
        <v>19333320</v>
      </c>
      <c r="E53" s="272">
        <v>18959498</v>
      </c>
    </row>
    <row r="54" spans="1:5" ht="15" customHeight="1">
      <c r="A54" s="88"/>
      <c r="B54" s="87">
        <v>2</v>
      </c>
      <c r="C54" s="86" t="s">
        <v>19</v>
      </c>
      <c r="D54" s="238">
        <v>4255351</v>
      </c>
      <c r="E54" s="272">
        <v>4478351</v>
      </c>
    </row>
    <row r="55" spans="1:5" ht="15" customHeight="1">
      <c r="A55" s="88"/>
      <c r="B55" s="87">
        <v>3</v>
      </c>
      <c r="C55" s="86" t="s">
        <v>32</v>
      </c>
      <c r="D55" s="238">
        <v>40517000</v>
      </c>
      <c r="E55" s="272">
        <v>40410000</v>
      </c>
    </row>
    <row r="56" spans="1:5" ht="15" customHeight="1">
      <c r="A56" s="88"/>
      <c r="B56" s="87">
        <v>4</v>
      </c>
      <c r="C56" s="428" t="s">
        <v>63</v>
      </c>
      <c r="D56" s="429"/>
      <c r="E56" s="323">
        <v>4221749</v>
      </c>
    </row>
    <row r="57" spans="1:5" ht="15" customHeight="1">
      <c r="A57" s="88"/>
      <c r="B57" s="87">
        <v>5</v>
      </c>
      <c r="C57" s="86" t="s">
        <v>161</v>
      </c>
      <c r="D57" s="238">
        <v>2200000</v>
      </c>
      <c r="E57" s="272">
        <v>2200000</v>
      </c>
    </row>
    <row r="58" spans="1:5" ht="15" customHeight="1">
      <c r="A58" s="88"/>
      <c r="B58" s="87">
        <v>6</v>
      </c>
      <c r="C58" s="86" t="s">
        <v>160</v>
      </c>
      <c r="D58" s="238"/>
      <c r="E58" s="272"/>
    </row>
    <row r="59" spans="1:5" ht="15" customHeight="1" thickBot="1">
      <c r="A59" s="88"/>
      <c r="B59" s="87">
        <v>7</v>
      </c>
      <c r="C59" s="86" t="s">
        <v>21</v>
      </c>
      <c r="D59" s="238">
        <v>3550000</v>
      </c>
      <c r="E59" s="272">
        <v>4540000</v>
      </c>
    </row>
    <row r="60" spans="1:5" s="82" customFormat="1" ht="15" customHeight="1" thickBot="1">
      <c r="A60" s="93">
        <v>2</v>
      </c>
      <c r="B60" s="92"/>
      <c r="C60" s="91" t="s">
        <v>159</v>
      </c>
      <c r="D60" s="302">
        <f>SUM(D61:D63)</f>
        <v>0</v>
      </c>
      <c r="E60" s="309">
        <f>SUM(E61:E63)</f>
        <v>14472000</v>
      </c>
    </row>
    <row r="61" spans="1:5" ht="15" customHeight="1">
      <c r="A61" s="88"/>
      <c r="B61" s="87">
        <v>1</v>
      </c>
      <c r="C61" s="86" t="s">
        <v>158</v>
      </c>
      <c r="D61" s="238"/>
      <c r="E61" s="272">
        <v>12845000</v>
      </c>
    </row>
    <row r="62" spans="1:5" ht="15" customHeight="1">
      <c r="A62" s="88"/>
      <c r="B62" s="87">
        <v>2</v>
      </c>
      <c r="C62" s="86" t="s">
        <v>66</v>
      </c>
      <c r="D62" s="238"/>
      <c r="E62" s="272">
        <v>1627000</v>
      </c>
    </row>
    <row r="63" spans="1:5" ht="15" customHeight="1" thickBot="1">
      <c r="A63" s="88"/>
      <c r="B63" s="87">
        <v>3</v>
      </c>
      <c r="C63" s="86" t="s">
        <v>157</v>
      </c>
      <c r="D63" s="238"/>
      <c r="E63" s="272"/>
    </row>
    <row r="64" spans="1:5" s="82" customFormat="1" ht="15" customHeight="1" thickBot="1">
      <c r="A64" s="93">
        <v>3</v>
      </c>
      <c r="B64" s="92"/>
      <c r="C64" s="91" t="s">
        <v>22</v>
      </c>
      <c r="D64" s="302">
        <f>SUM(D65:D66)</f>
        <v>44633014</v>
      </c>
      <c r="E64" s="309">
        <f>SUM(E65:E66)</f>
        <v>56688000</v>
      </c>
    </row>
    <row r="65" spans="1:5" ht="15" customHeight="1">
      <c r="A65" s="88"/>
      <c r="B65" s="87">
        <v>1</v>
      </c>
      <c r="C65" s="86" t="s">
        <v>33</v>
      </c>
      <c r="D65" s="238">
        <v>4633014</v>
      </c>
      <c r="E65" s="272">
        <v>6688000</v>
      </c>
    </row>
    <row r="66" spans="1:5" ht="15" customHeight="1">
      <c r="A66" s="96"/>
      <c r="B66" s="95">
        <v>2</v>
      </c>
      <c r="C66" s="94" t="s">
        <v>195</v>
      </c>
      <c r="D66" s="311">
        <v>40000000</v>
      </c>
      <c r="E66" s="324">
        <v>50000000</v>
      </c>
    </row>
    <row r="67" spans="1:5" ht="15" customHeight="1">
      <c r="A67" s="96"/>
      <c r="B67" s="95"/>
      <c r="C67" s="94" t="s">
        <v>205</v>
      </c>
      <c r="D67" s="311"/>
      <c r="E67" s="324"/>
    </row>
    <row r="68" spans="1:5" ht="15" customHeight="1">
      <c r="A68" s="96"/>
      <c r="B68" s="95"/>
      <c r="C68" s="94" t="s">
        <v>204</v>
      </c>
      <c r="D68" s="311"/>
      <c r="E68" s="324"/>
    </row>
    <row r="69" spans="1:5" ht="15" customHeight="1" thickBot="1">
      <c r="A69" s="96"/>
      <c r="B69" s="95">
        <v>3</v>
      </c>
      <c r="C69" s="94" t="s">
        <v>105</v>
      </c>
      <c r="D69" s="311"/>
      <c r="E69" s="324"/>
    </row>
    <row r="70" spans="1:5" ht="15" customHeight="1" thickBot="1">
      <c r="A70" s="93">
        <v>4</v>
      </c>
      <c r="B70" s="92"/>
      <c r="C70" s="91" t="s">
        <v>65</v>
      </c>
      <c r="D70" s="308"/>
      <c r="E70" s="309"/>
    </row>
    <row r="71" spans="1:5" ht="15" customHeight="1" thickBot="1">
      <c r="A71" s="93">
        <v>5</v>
      </c>
      <c r="B71" s="92"/>
      <c r="C71" s="91" t="s">
        <v>34</v>
      </c>
      <c r="D71" s="308"/>
      <c r="E71" s="309"/>
    </row>
    <row r="72" spans="1:5" ht="15" customHeight="1" thickBot="1">
      <c r="A72" s="93">
        <v>6</v>
      </c>
      <c r="B72" s="92"/>
      <c r="C72" s="91" t="s">
        <v>206</v>
      </c>
      <c r="D72" s="308"/>
      <c r="E72" s="309"/>
    </row>
    <row r="73" spans="1:5" s="82" customFormat="1" ht="15" customHeight="1" thickBot="1">
      <c r="A73" s="412">
        <v>7</v>
      </c>
      <c r="B73" s="92"/>
      <c r="C73" s="91" t="s">
        <v>55</v>
      </c>
      <c r="D73" s="302">
        <f>SUM(D74:D75)</f>
        <v>0</v>
      </c>
      <c r="E73" s="303">
        <f>SUM(E74:E76)</f>
        <v>1716984</v>
      </c>
    </row>
    <row r="74" spans="1:5" ht="15" customHeight="1">
      <c r="A74" s="88"/>
      <c r="B74" s="87">
        <v>1</v>
      </c>
      <c r="C74" s="86" t="s">
        <v>56</v>
      </c>
      <c r="D74" s="238"/>
      <c r="E74" s="272"/>
    </row>
    <row r="75" spans="1:5" ht="15" customHeight="1">
      <c r="A75" s="88"/>
      <c r="B75" s="87">
        <v>2</v>
      </c>
      <c r="C75" s="86" t="s">
        <v>156</v>
      </c>
      <c r="D75" s="238"/>
      <c r="E75" s="272"/>
    </row>
    <row r="76" spans="1:5" ht="15" customHeight="1">
      <c r="A76" s="88"/>
      <c r="B76" s="87">
        <v>3</v>
      </c>
      <c r="C76" s="86" t="s">
        <v>285</v>
      </c>
      <c r="D76" s="238"/>
      <c r="E76" s="272">
        <v>1716984</v>
      </c>
    </row>
    <row r="77" spans="1:5" ht="15" customHeight="1">
      <c r="A77" s="411">
        <v>8</v>
      </c>
      <c r="B77" s="90"/>
      <c r="C77" s="89" t="s">
        <v>155</v>
      </c>
      <c r="D77" s="312">
        <f>SUM(D78:D79)</f>
        <v>34416525</v>
      </c>
      <c r="E77" s="325">
        <f>SUM(E78:E79)</f>
        <v>32249279</v>
      </c>
    </row>
    <row r="78" spans="1:5" ht="15" customHeight="1">
      <c r="A78" s="88"/>
      <c r="B78" s="87">
        <v>1</v>
      </c>
      <c r="C78" s="86" t="s">
        <v>244</v>
      </c>
      <c r="D78" s="238">
        <v>28867737</v>
      </c>
      <c r="E78" s="272">
        <v>26700491</v>
      </c>
    </row>
    <row r="79" spans="1:5" s="82" customFormat="1" ht="13.5" thickBot="1">
      <c r="A79" s="85"/>
      <c r="B79" s="84">
        <v>2</v>
      </c>
      <c r="C79" s="83" t="s">
        <v>245</v>
      </c>
      <c r="D79" s="313">
        <v>5548788</v>
      </c>
      <c r="E79" s="326">
        <v>5548788</v>
      </c>
    </row>
    <row r="80" spans="1:5" ht="19.5" customHeight="1" thickBot="1">
      <c r="A80" s="100"/>
      <c r="B80" s="99"/>
      <c r="C80" s="98" t="s">
        <v>154</v>
      </c>
      <c r="D80" s="310">
        <f>D52+D60+D64+D70+D71+D72+D73+D77</f>
        <v>148905210</v>
      </c>
      <c r="E80" s="320">
        <f>E52+E60+E64+E70+E71+E72+E73+E77</f>
        <v>179935861</v>
      </c>
    </row>
    <row r="81" spans="1:5" ht="12.75">
      <c r="A81" s="327"/>
      <c r="B81" s="328"/>
      <c r="C81" s="328"/>
      <c r="D81" s="328"/>
      <c r="E81" s="328"/>
    </row>
  </sheetData>
  <sheetProtection/>
  <mergeCells count="3">
    <mergeCell ref="C5:C6"/>
    <mergeCell ref="D5:D6"/>
    <mergeCell ref="E5:E6"/>
  </mergeCells>
  <printOptions horizontalCentered="1"/>
  <pageMargins left="0.7874015748031497" right="0.7874015748031497" top="0.31496062992125984" bottom="0.4724409448818898" header="0.5118110236220472" footer="0.4724409448818898"/>
  <pageSetup horizontalDpi="600" verticalDpi="600" orientation="portrait" paperSize="9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C50" sqref="C5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5" width="15.875" style="1" customWidth="1"/>
    <col min="6" max="16384" width="9.375" style="1" customWidth="1"/>
  </cols>
  <sheetData>
    <row r="1" spans="1:5" s="135" customFormat="1" ht="21" customHeight="1" thickBot="1">
      <c r="A1" s="138"/>
      <c r="B1" s="137"/>
      <c r="C1" s="137"/>
      <c r="D1" s="137"/>
      <c r="E1" s="136" t="s">
        <v>210</v>
      </c>
    </row>
    <row r="2" spans="1:5" s="128" customFormat="1" ht="15.75">
      <c r="A2" s="134" t="s">
        <v>194</v>
      </c>
      <c r="B2" s="133"/>
      <c r="C2" s="132" t="s">
        <v>209</v>
      </c>
      <c r="D2" s="298"/>
      <c r="E2" s="321"/>
    </row>
    <row r="3" spans="1:5" s="128" customFormat="1" ht="16.5" thickBot="1">
      <c r="A3" s="131" t="s">
        <v>193</v>
      </c>
      <c r="B3" s="130"/>
      <c r="C3" s="163" t="s">
        <v>200</v>
      </c>
      <c r="D3" s="330"/>
      <c r="E3" s="337"/>
    </row>
    <row r="4" spans="1:5" s="125" customFormat="1" ht="21" customHeight="1" thickBot="1">
      <c r="A4" s="127"/>
      <c r="B4" s="127"/>
      <c r="C4" s="127"/>
      <c r="D4" s="127"/>
      <c r="E4" s="126" t="s">
        <v>24</v>
      </c>
    </row>
    <row r="5" spans="1:5" ht="38.25">
      <c r="A5" s="124" t="s">
        <v>191</v>
      </c>
      <c r="B5" s="123" t="s">
        <v>190</v>
      </c>
      <c r="C5" s="440" t="s">
        <v>189</v>
      </c>
      <c r="D5" s="440" t="s">
        <v>288</v>
      </c>
      <c r="E5" s="442" t="s">
        <v>289</v>
      </c>
    </row>
    <row r="6" spans="1:5" ht="13.5" thickBot="1">
      <c r="A6" s="162" t="s">
        <v>188</v>
      </c>
      <c r="B6" s="161"/>
      <c r="C6" s="441"/>
      <c r="D6" s="441"/>
      <c r="E6" s="443"/>
    </row>
    <row r="7" spans="1:5" s="8" customFormat="1" ht="16.5" thickBot="1">
      <c r="A7" s="120">
        <v>1</v>
      </c>
      <c r="B7" s="119">
        <v>2</v>
      </c>
      <c r="C7" s="119">
        <v>3</v>
      </c>
      <c r="D7" s="300"/>
      <c r="E7" s="118"/>
    </row>
    <row r="8" spans="1:5" s="144" customFormat="1" ht="15.75" customHeight="1" thickBot="1">
      <c r="A8" s="147"/>
      <c r="B8" s="146"/>
      <c r="C8" s="145" t="s">
        <v>25</v>
      </c>
      <c r="D8" s="145"/>
      <c r="E8" s="338"/>
    </row>
    <row r="9" spans="1:5" s="82" customFormat="1" ht="15" customHeight="1" thickBot="1">
      <c r="A9" s="93">
        <v>1</v>
      </c>
      <c r="B9" s="92"/>
      <c r="C9" s="91" t="s">
        <v>187</v>
      </c>
      <c r="D9" s="301">
        <f>SUM(D10:D15)</f>
        <v>500000</v>
      </c>
      <c r="E9" s="315">
        <f>SUM(E10:E15)</f>
        <v>4210000</v>
      </c>
    </row>
    <row r="10" spans="1:5" ht="15" customHeight="1">
      <c r="A10" s="88"/>
      <c r="B10" s="87">
        <v>1</v>
      </c>
      <c r="C10" s="86" t="s">
        <v>186</v>
      </c>
      <c r="D10" s="238"/>
      <c r="E10" s="272"/>
    </row>
    <row r="11" spans="1:5" ht="15" customHeight="1">
      <c r="A11" s="88"/>
      <c r="B11" s="87">
        <v>2</v>
      </c>
      <c r="C11" s="86" t="s">
        <v>185</v>
      </c>
      <c r="D11" s="238"/>
      <c r="E11" s="272"/>
    </row>
    <row r="12" spans="1:5" ht="15" customHeight="1">
      <c r="A12" s="88"/>
      <c r="B12" s="87">
        <v>3</v>
      </c>
      <c r="C12" s="86" t="s">
        <v>184</v>
      </c>
      <c r="D12" s="238">
        <v>500000</v>
      </c>
      <c r="E12" s="272">
        <v>500000</v>
      </c>
    </row>
    <row r="13" spans="1:5" ht="15" customHeight="1">
      <c r="A13" s="88"/>
      <c r="B13" s="87">
        <v>4</v>
      </c>
      <c r="C13" s="86" t="s">
        <v>183</v>
      </c>
      <c r="D13" s="238"/>
      <c r="E13" s="272">
        <v>3710000</v>
      </c>
    </row>
    <row r="14" spans="1:5" ht="15" customHeight="1">
      <c r="A14" s="88"/>
      <c r="B14" s="87">
        <v>5</v>
      </c>
      <c r="C14" s="86" t="s">
        <v>182</v>
      </c>
      <c r="D14" s="238"/>
      <c r="E14" s="272"/>
    </row>
    <row r="15" spans="1:5" ht="15" customHeight="1" thickBot="1">
      <c r="A15" s="96"/>
      <c r="B15" s="95">
        <v>6</v>
      </c>
      <c r="C15" s="94" t="s">
        <v>181</v>
      </c>
      <c r="D15" s="311"/>
      <c r="E15" s="324"/>
    </row>
    <row r="16" spans="1:5" ht="15" customHeight="1" thickBot="1">
      <c r="A16" s="155">
        <v>3</v>
      </c>
      <c r="B16" s="160">
        <v>1</v>
      </c>
      <c r="C16" s="153" t="s">
        <v>178</v>
      </c>
      <c r="D16" s="331"/>
      <c r="E16" s="339"/>
    </row>
    <row r="17" spans="1:5" s="82" customFormat="1" ht="15" customHeight="1" thickBot="1">
      <c r="A17" s="93">
        <v>5</v>
      </c>
      <c r="B17" s="92"/>
      <c r="C17" s="91" t="s">
        <v>199</v>
      </c>
      <c r="D17" s="302">
        <f>SUM(D18:D19)</f>
        <v>0</v>
      </c>
      <c r="E17" s="309">
        <f>SUM(E18:E19)</f>
        <v>0</v>
      </c>
    </row>
    <row r="18" spans="1:5" ht="15" customHeight="1">
      <c r="A18" s="88"/>
      <c r="B18" s="87">
        <v>1</v>
      </c>
      <c r="C18" s="86" t="s">
        <v>198</v>
      </c>
      <c r="D18" s="238"/>
      <c r="E18" s="272"/>
    </row>
    <row r="19" spans="1:5" ht="15" customHeight="1" thickBot="1">
      <c r="A19" s="96"/>
      <c r="B19" s="95">
        <v>2</v>
      </c>
      <c r="C19" s="94" t="s">
        <v>197</v>
      </c>
      <c r="D19" s="311"/>
      <c r="E19" s="324"/>
    </row>
    <row r="20" spans="1:5" ht="15" customHeight="1" thickBot="1">
      <c r="A20" s="93">
        <v>7</v>
      </c>
      <c r="B20" s="159"/>
      <c r="C20" s="91" t="s">
        <v>166</v>
      </c>
      <c r="D20" s="301">
        <f>D21+D22</f>
        <v>0</v>
      </c>
      <c r="E20" s="315">
        <f>E21+E22</f>
        <v>49370</v>
      </c>
    </row>
    <row r="21" spans="1:5" ht="15" customHeight="1" thickBot="1">
      <c r="A21" s="158"/>
      <c r="B21" s="157">
        <v>1</v>
      </c>
      <c r="C21" s="156" t="s">
        <v>165</v>
      </c>
      <c r="D21" s="332"/>
      <c r="E21" s="340">
        <v>49370</v>
      </c>
    </row>
    <row r="22" spans="1:5" ht="15" customHeight="1" thickBot="1">
      <c r="A22" s="158"/>
      <c r="B22" s="157">
        <v>2</v>
      </c>
      <c r="C22" s="156" t="s">
        <v>57</v>
      </c>
      <c r="D22" s="332"/>
      <c r="E22" s="340"/>
    </row>
    <row r="23" spans="1:5" s="82" customFormat="1" ht="15" customHeight="1" thickBot="1">
      <c r="A23" s="155">
        <v>8</v>
      </c>
      <c r="B23" s="154">
        <v>1</v>
      </c>
      <c r="C23" s="153" t="s">
        <v>202</v>
      </c>
      <c r="D23" s="331">
        <v>28867737</v>
      </c>
      <c r="E23" s="339">
        <v>26700491</v>
      </c>
    </row>
    <row r="24" spans="1:5" s="97" customFormat="1" ht="15" customHeight="1" thickBot="1">
      <c r="A24" s="152"/>
      <c r="B24" s="151"/>
      <c r="C24" s="98" t="s">
        <v>164</v>
      </c>
      <c r="D24" s="310">
        <f>D9+D16+D17+D20+D23</f>
        <v>29367737</v>
      </c>
      <c r="E24" s="320">
        <f>E9+E16+E17+E20+E23</f>
        <v>30959861</v>
      </c>
    </row>
    <row r="25" spans="1:5" s="97" customFormat="1" ht="9.75" customHeight="1" thickBot="1">
      <c r="A25" s="150"/>
      <c r="B25" s="149"/>
      <c r="C25" s="148"/>
      <c r="D25" s="333"/>
      <c r="E25" s="333"/>
    </row>
    <row r="26" spans="1:5" s="144" customFormat="1" ht="15" customHeight="1" thickBot="1">
      <c r="A26" s="147"/>
      <c r="B26" s="146"/>
      <c r="C26" s="145" t="s">
        <v>31</v>
      </c>
      <c r="D26" s="334"/>
      <c r="E26" s="341"/>
    </row>
    <row r="27" spans="1:5" s="82" customFormat="1" ht="15" customHeight="1" thickBot="1">
      <c r="A27" s="93">
        <v>9</v>
      </c>
      <c r="B27" s="92"/>
      <c r="C27" s="91" t="s">
        <v>163</v>
      </c>
      <c r="D27" s="302">
        <f>SUM(D28:D34)</f>
        <v>29367737</v>
      </c>
      <c r="E27" s="309">
        <f>SUM(E28:E34)</f>
        <v>30389861</v>
      </c>
    </row>
    <row r="28" spans="1:5" ht="15" customHeight="1">
      <c r="A28" s="88"/>
      <c r="B28" s="87">
        <v>1</v>
      </c>
      <c r="C28" s="112" t="s">
        <v>38</v>
      </c>
      <c r="D28" s="306">
        <v>17725600</v>
      </c>
      <c r="E28" s="318">
        <v>17885600</v>
      </c>
    </row>
    <row r="29" spans="1:5" ht="15" customHeight="1">
      <c r="A29" s="88"/>
      <c r="B29" s="87">
        <v>2</v>
      </c>
      <c r="C29" s="86" t="s">
        <v>19</v>
      </c>
      <c r="D29" s="238">
        <v>4817137</v>
      </c>
      <c r="E29" s="272">
        <v>4817137</v>
      </c>
    </row>
    <row r="30" spans="1:5" ht="15" customHeight="1">
      <c r="A30" s="96"/>
      <c r="B30" s="95">
        <v>3</v>
      </c>
      <c r="C30" s="94" t="s">
        <v>20</v>
      </c>
      <c r="D30" s="311">
        <v>6825000</v>
      </c>
      <c r="E30" s="324">
        <v>7687124</v>
      </c>
    </row>
    <row r="31" spans="1:5" s="82" customFormat="1" ht="15" customHeight="1">
      <c r="A31" s="88"/>
      <c r="B31" s="87">
        <v>4</v>
      </c>
      <c r="C31" s="86" t="s">
        <v>63</v>
      </c>
      <c r="D31" s="238"/>
      <c r="E31" s="272"/>
    </row>
    <row r="32" spans="1:5" s="82" customFormat="1" ht="15" customHeight="1">
      <c r="A32" s="102"/>
      <c r="B32" s="101">
        <v>5</v>
      </c>
      <c r="C32" s="86" t="s">
        <v>196</v>
      </c>
      <c r="D32" s="306"/>
      <c r="E32" s="318"/>
    </row>
    <row r="33" spans="1:5" ht="15" customHeight="1">
      <c r="A33" s="102"/>
      <c r="B33" s="101">
        <v>6</v>
      </c>
      <c r="C33" s="108" t="s">
        <v>160</v>
      </c>
      <c r="D33" s="306"/>
      <c r="E33" s="318"/>
    </row>
    <row r="34" spans="1:5" ht="15" customHeight="1" thickBot="1">
      <c r="A34" s="88"/>
      <c r="B34" s="87">
        <v>7</v>
      </c>
      <c r="C34" s="86" t="s">
        <v>21</v>
      </c>
      <c r="D34" s="238"/>
      <c r="E34" s="272"/>
    </row>
    <row r="35" spans="1:5" s="82" customFormat="1" ht="15" customHeight="1" thickBot="1">
      <c r="A35" s="93">
        <v>10</v>
      </c>
      <c r="B35" s="92"/>
      <c r="C35" s="91" t="s">
        <v>159</v>
      </c>
      <c r="D35" s="302">
        <f>SUM(D36:D38)</f>
        <v>0</v>
      </c>
      <c r="E35" s="309">
        <f>SUM(E36:E38)</f>
        <v>570000</v>
      </c>
    </row>
    <row r="36" spans="1:5" ht="15" customHeight="1">
      <c r="A36" s="88"/>
      <c r="B36" s="87">
        <v>1</v>
      </c>
      <c r="C36" s="86" t="s">
        <v>59</v>
      </c>
      <c r="D36" s="238"/>
      <c r="E36" s="272"/>
    </row>
    <row r="37" spans="1:5" ht="15" customHeight="1">
      <c r="A37" s="88"/>
      <c r="B37" s="87">
        <v>2</v>
      </c>
      <c r="C37" s="86" t="s">
        <v>66</v>
      </c>
      <c r="D37" s="238"/>
      <c r="E37" s="272">
        <v>570000</v>
      </c>
    </row>
    <row r="38" spans="1:5" ht="15" customHeight="1">
      <c r="A38" s="88"/>
      <c r="B38" s="87">
        <v>3</v>
      </c>
      <c r="C38" s="86" t="s">
        <v>157</v>
      </c>
      <c r="D38" s="238"/>
      <c r="E38" s="272"/>
    </row>
    <row r="39" spans="1:5" ht="15" customHeight="1" thickBot="1">
      <c r="A39" s="143">
        <v>11</v>
      </c>
      <c r="B39" s="90"/>
      <c r="C39" s="142" t="s">
        <v>22</v>
      </c>
      <c r="D39" s="335">
        <f>D40+D41</f>
        <v>0</v>
      </c>
      <c r="E39" s="342">
        <f>E40+E41</f>
        <v>0</v>
      </c>
    </row>
    <row r="40" spans="1:5" ht="15" customHeight="1">
      <c r="A40" s="104"/>
      <c r="B40" s="103">
        <v>1</v>
      </c>
      <c r="C40" s="141" t="s">
        <v>33</v>
      </c>
      <c r="D40" s="336"/>
      <c r="E40" s="343"/>
    </row>
    <row r="41" spans="1:5" ht="15" customHeight="1" thickBot="1">
      <c r="A41" s="140"/>
      <c r="B41" s="139">
        <v>2</v>
      </c>
      <c r="C41" s="83" t="s">
        <v>195</v>
      </c>
      <c r="D41" s="313"/>
      <c r="E41" s="326"/>
    </row>
    <row r="42" spans="1:5" ht="15" customHeight="1" thickBot="1">
      <c r="A42" s="100"/>
      <c r="B42" s="99"/>
      <c r="C42" s="98" t="s">
        <v>154</v>
      </c>
      <c r="D42" s="310">
        <f>D27+D35+D39</f>
        <v>29367737</v>
      </c>
      <c r="E42" s="320">
        <f>E27+E35+E39</f>
        <v>30959861</v>
      </c>
    </row>
    <row r="43" ht="9.75" customHeight="1">
      <c r="A43" s="427"/>
    </row>
  </sheetData>
  <sheetProtection/>
  <mergeCells count="3">
    <mergeCell ref="C5:C6"/>
    <mergeCell ref="D5:D6"/>
    <mergeCell ref="E5:E6"/>
  </mergeCells>
  <printOptions horizontalCentered="1"/>
  <pageMargins left="0.5905511811023623" right="0.5905511811023623" top="0.5118110236220472" bottom="0.4724409448818898" header="0.5905511811023623" footer="0.6299212598425197"/>
  <pageSetup horizontalDpi="600" verticalDpi="600" orientation="portrait" paperSize="9" scale="102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J14" sqref="J14:J15"/>
    </sheetView>
  </sheetViews>
  <sheetFormatPr defaultColWidth="9.00390625" defaultRowHeight="12.75"/>
  <cols>
    <col min="1" max="1" width="28.875" style="3" customWidth="1"/>
    <col min="2" max="3" width="15.875" style="2" customWidth="1"/>
    <col min="4" max="4" width="28.875" style="2" customWidth="1"/>
    <col min="5" max="6" width="15.875" style="2" customWidth="1"/>
    <col min="7" max="16384" width="9.375" style="2" customWidth="1"/>
  </cols>
  <sheetData>
    <row r="1" spans="1:6" ht="39.75" customHeight="1">
      <c r="A1" s="10" t="s">
        <v>35</v>
      </c>
      <c r="B1" s="9"/>
      <c r="C1" s="9"/>
      <c r="D1" s="9"/>
      <c r="E1" s="9"/>
      <c r="F1" s="9"/>
    </row>
    <row r="2" ht="14.25" thickBot="1">
      <c r="F2" s="17" t="s">
        <v>299</v>
      </c>
    </row>
    <row r="3" spans="1:6" ht="24" customHeight="1" thickBot="1">
      <c r="A3" s="18" t="s">
        <v>25</v>
      </c>
      <c r="B3" s="19"/>
      <c r="C3" s="19"/>
      <c r="D3" s="18" t="s">
        <v>31</v>
      </c>
      <c r="E3" s="19"/>
      <c r="F3" s="20"/>
    </row>
    <row r="4" spans="1:6" s="5" customFormat="1" ht="37.5" customHeight="1" thickBot="1">
      <c r="A4" s="11" t="s">
        <v>36</v>
      </c>
      <c r="B4" s="4" t="s">
        <v>295</v>
      </c>
      <c r="C4" s="4" t="s">
        <v>296</v>
      </c>
      <c r="D4" s="11" t="s">
        <v>36</v>
      </c>
      <c r="E4" s="4" t="s">
        <v>295</v>
      </c>
      <c r="F4" s="68" t="s">
        <v>296</v>
      </c>
    </row>
    <row r="5" spans="1:6" ht="18" customHeight="1">
      <c r="A5" s="41" t="s">
        <v>37</v>
      </c>
      <c r="B5" s="348">
        <v>19182400</v>
      </c>
      <c r="C5" s="348">
        <v>38669000</v>
      </c>
      <c r="D5" s="27" t="s">
        <v>38</v>
      </c>
      <c r="E5" s="348">
        <v>37058920</v>
      </c>
      <c r="F5" s="349">
        <v>36845098</v>
      </c>
    </row>
    <row r="6" spans="1:6" ht="27.75" customHeight="1">
      <c r="A6" s="42" t="s">
        <v>69</v>
      </c>
      <c r="B6" s="350">
        <v>23000000</v>
      </c>
      <c r="C6" s="350">
        <v>27118432</v>
      </c>
      <c r="D6" s="24" t="s">
        <v>39</v>
      </c>
      <c r="E6" s="350">
        <v>9072488</v>
      </c>
      <c r="F6" s="351">
        <v>9295488</v>
      </c>
    </row>
    <row r="7" spans="1:6" ht="18" customHeight="1">
      <c r="A7" s="42" t="s">
        <v>62</v>
      </c>
      <c r="B7" s="350">
        <v>51015628</v>
      </c>
      <c r="C7" s="350">
        <v>49963602</v>
      </c>
      <c r="D7" s="24" t="s">
        <v>40</v>
      </c>
      <c r="E7" s="350">
        <v>47342000</v>
      </c>
      <c r="F7" s="351">
        <v>48097124</v>
      </c>
    </row>
    <row r="8" spans="1:6" ht="18" customHeight="1">
      <c r="A8" s="42" t="s">
        <v>114</v>
      </c>
      <c r="B8" s="350">
        <v>16175178</v>
      </c>
      <c r="C8" s="350">
        <v>18141549</v>
      </c>
      <c r="D8" s="25" t="s">
        <v>63</v>
      </c>
      <c r="E8" s="350"/>
      <c r="F8" s="351">
        <v>4221749</v>
      </c>
    </row>
    <row r="9" spans="1:6" ht="22.5" customHeight="1">
      <c r="A9" s="42" t="s">
        <v>30</v>
      </c>
      <c r="B9" s="350"/>
      <c r="C9" s="350"/>
      <c r="D9" s="24" t="s">
        <v>115</v>
      </c>
      <c r="E9" s="350">
        <v>7748788</v>
      </c>
      <c r="F9" s="351">
        <v>7748788</v>
      </c>
    </row>
    <row r="10" spans="1:6" ht="18" customHeight="1">
      <c r="A10" s="42" t="s">
        <v>145</v>
      </c>
      <c r="B10" s="350"/>
      <c r="C10" s="350"/>
      <c r="D10" s="24" t="s">
        <v>41</v>
      </c>
      <c r="E10" s="350">
        <v>3550000</v>
      </c>
      <c r="F10" s="351">
        <v>4540000</v>
      </c>
    </row>
    <row r="11" spans="1:6" ht="26.25" customHeight="1">
      <c r="A11" s="42" t="s">
        <v>53</v>
      </c>
      <c r="B11" s="350"/>
      <c r="C11" s="350">
        <v>1716984</v>
      </c>
      <c r="D11" s="24" t="s">
        <v>146</v>
      </c>
      <c r="E11" s="350"/>
      <c r="F11" s="351"/>
    </row>
    <row r="12" spans="1:6" ht="18" customHeight="1">
      <c r="A12" s="42" t="s">
        <v>64</v>
      </c>
      <c r="B12" s="350">
        <v>30805404</v>
      </c>
      <c r="C12" s="350">
        <v>28959064</v>
      </c>
      <c r="D12" s="24" t="s">
        <v>42</v>
      </c>
      <c r="E12" s="350">
        <v>4633014</v>
      </c>
      <c r="F12" s="351">
        <v>6688000</v>
      </c>
    </row>
    <row r="13" spans="1:6" ht="18" customHeight="1">
      <c r="A13" s="26" t="s">
        <v>150</v>
      </c>
      <c r="B13" s="350"/>
      <c r="C13" s="350"/>
      <c r="D13" s="24" t="s">
        <v>55</v>
      </c>
      <c r="E13" s="350"/>
      <c r="F13" s="351">
        <v>1716984</v>
      </c>
    </row>
    <row r="14" spans="1:6" ht="18" customHeight="1">
      <c r="A14" s="26"/>
      <c r="B14" s="350"/>
      <c r="C14" s="350"/>
      <c r="D14" s="26" t="s">
        <v>147</v>
      </c>
      <c r="E14" s="350"/>
      <c r="F14" s="351"/>
    </row>
    <row r="15" spans="1:6" ht="18" customHeight="1">
      <c r="A15" s="26"/>
      <c r="B15" s="350"/>
      <c r="C15" s="350"/>
      <c r="D15" s="26" t="s">
        <v>151</v>
      </c>
      <c r="E15" s="350"/>
      <c r="F15" s="351"/>
    </row>
    <row r="16" spans="1:6" ht="18" customHeight="1">
      <c r="A16" s="26"/>
      <c r="B16" s="350"/>
      <c r="C16" s="350"/>
      <c r="D16" s="26" t="s">
        <v>152</v>
      </c>
      <c r="E16" s="350"/>
      <c r="F16" s="351"/>
    </row>
    <row r="17" spans="1:6" ht="18" customHeight="1">
      <c r="A17" s="26"/>
      <c r="B17" s="350"/>
      <c r="C17" s="350"/>
      <c r="D17" s="26"/>
      <c r="E17" s="350"/>
      <c r="F17" s="351"/>
    </row>
    <row r="18" spans="1:6" ht="18" customHeight="1">
      <c r="A18" s="26"/>
      <c r="B18" s="350"/>
      <c r="C18" s="350"/>
      <c r="D18" s="26"/>
      <c r="E18" s="350"/>
      <c r="F18" s="351"/>
    </row>
    <row r="19" spans="1:6" ht="18" customHeight="1" thickBot="1">
      <c r="A19" s="23"/>
      <c r="B19" s="352"/>
      <c r="C19" s="352"/>
      <c r="D19" s="28"/>
      <c r="E19" s="352"/>
      <c r="F19" s="353"/>
    </row>
    <row r="20" spans="1:6" ht="18" customHeight="1" thickBot="1">
      <c r="A20" s="29" t="s">
        <v>43</v>
      </c>
      <c r="B20" s="354">
        <f>SUM(B5:B19)</f>
        <v>140178610</v>
      </c>
      <c r="C20" s="354">
        <f>SUM(C5:C19)</f>
        <v>164568631</v>
      </c>
      <c r="D20" s="29" t="s">
        <v>43</v>
      </c>
      <c r="E20" s="354">
        <f>SUM(E5:E19)</f>
        <v>109405210</v>
      </c>
      <c r="F20" s="218">
        <f>SUM(F5:F19)</f>
        <v>119153231</v>
      </c>
    </row>
    <row r="21" spans="1:6" ht="18" customHeight="1" thickBot="1">
      <c r="A21" s="32" t="s">
        <v>44</v>
      </c>
      <c r="B21" s="355" t="str">
        <f>IF(((E20-B20)&gt;0),E20-B20,"----")</f>
        <v>----</v>
      </c>
      <c r="C21" s="355" t="str">
        <f>IF(((F20-C20)&gt;0),F20-C20,"----")</f>
        <v>----</v>
      </c>
      <c r="D21" s="32" t="s">
        <v>45</v>
      </c>
      <c r="E21" s="355">
        <f>IF(((B20-E20)&gt;0),B20-E20,"----")</f>
        <v>30773400</v>
      </c>
      <c r="F21" s="356">
        <f>IF(((C20-F20)&gt;0),C20-F20,"----")</f>
        <v>45415400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9" sqref="C9"/>
    </sheetView>
  </sheetViews>
  <sheetFormatPr defaultColWidth="9.00390625" defaultRowHeight="12.75"/>
  <cols>
    <col min="1" max="1" width="30.875" style="3" customWidth="1"/>
    <col min="2" max="3" width="15.875" style="2" customWidth="1"/>
    <col min="4" max="4" width="30.875" style="2" customWidth="1"/>
    <col min="5" max="6" width="15.875" style="2" customWidth="1"/>
    <col min="7" max="16384" width="9.375" style="2" customWidth="1"/>
  </cols>
  <sheetData>
    <row r="1" spans="1:6" ht="47.25" customHeight="1">
      <c r="A1" s="10" t="s">
        <v>46</v>
      </c>
      <c r="B1" s="9"/>
      <c r="C1" s="9"/>
      <c r="D1" s="9"/>
      <c r="E1" s="9"/>
      <c r="F1" s="9"/>
    </row>
    <row r="2" ht="14.25" thickBot="1">
      <c r="F2" s="17" t="s">
        <v>299</v>
      </c>
    </row>
    <row r="3" spans="1:6" ht="24" customHeight="1" thickBot="1">
      <c r="A3" s="18" t="s">
        <v>25</v>
      </c>
      <c r="B3" s="19"/>
      <c r="C3" s="19"/>
      <c r="D3" s="18" t="s">
        <v>31</v>
      </c>
      <c r="E3" s="19"/>
      <c r="F3" s="20"/>
    </row>
    <row r="4" spans="1:6" s="5" customFormat="1" ht="36.75" customHeight="1" thickBot="1">
      <c r="A4" s="11" t="s">
        <v>36</v>
      </c>
      <c r="B4" s="4" t="s">
        <v>295</v>
      </c>
      <c r="C4" s="4" t="s">
        <v>296</v>
      </c>
      <c r="D4" s="11" t="s">
        <v>36</v>
      </c>
      <c r="E4" s="4" t="s">
        <v>295</v>
      </c>
      <c r="F4" s="68" t="s">
        <v>296</v>
      </c>
    </row>
    <row r="5" spans="1:6" ht="27.75" customHeight="1">
      <c r="A5" s="43" t="s">
        <v>51</v>
      </c>
      <c r="B5" s="357"/>
      <c r="C5" s="357">
        <v>400000</v>
      </c>
      <c r="D5" s="41" t="s">
        <v>59</v>
      </c>
      <c r="E5" s="358"/>
      <c r="F5" s="359">
        <v>12845000</v>
      </c>
    </row>
    <row r="6" spans="1:6" ht="27.75" customHeight="1">
      <c r="A6" s="42" t="s">
        <v>50</v>
      </c>
      <c r="B6" s="360"/>
      <c r="C6" s="360"/>
      <c r="D6" s="42" t="s">
        <v>71</v>
      </c>
      <c r="E6" s="361"/>
      <c r="F6" s="362">
        <v>2197000</v>
      </c>
    </row>
    <row r="7" spans="1:6" ht="27.75" customHeight="1">
      <c r="A7" s="42" t="s">
        <v>52</v>
      </c>
      <c r="B7" s="360"/>
      <c r="C7" s="360"/>
      <c r="D7" s="42" t="s">
        <v>116</v>
      </c>
      <c r="E7" s="361"/>
      <c r="F7" s="362"/>
    </row>
    <row r="8" spans="1:6" ht="21" customHeight="1">
      <c r="A8" s="42" t="s">
        <v>148</v>
      </c>
      <c r="B8" s="360">
        <v>9226600</v>
      </c>
      <c r="C8" s="360">
        <v>19226600</v>
      </c>
      <c r="D8" s="42" t="s">
        <v>60</v>
      </c>
      <c r="E8" s="361"/>
      <c r="F8" s="362"/>
    </row>
    <row r="9" spans="1:6" ht="21" customHeight="1">
      <c r="A9" s="42" t="s">
        <v>29</v>
      </c>
      <c r="B9" s="360"/>
      <c r="C9" s="360"/>
      <c r="D9" s="42" t="s">
        <v>22</v>
      </c>
      <c r="E9" s="361">
        <v>40000000</v>
      </c>
      <c r="F9" s="362">
        <v>50000000</v>
      </c>
    </row>
    <row r="10" spans="1:6" ht="25.5" customHeight="1">
      <c r="A10" s="42" t="s">
        <v>207</v>
      </c>
      <c r="B10" s="360"/>
      <c r="C10" s="360"/>
      <c r="D10" s="42"/>
      <c r="E10" s="361"/>
      <c r="F10" s="362"/>
    </row>
    <row r="11" spans="1:6" ht="24.75" customHeight="1">
      <c r="A11" s="42" t="s">
        <v>70</v>
      </c>
      <c r="B11" s="360"/>
      <c r="C11" s="360"/>
      <c r="D11" s="42"/>
      <c r="E11" s="361"/>
      <c r="F11" s="362"/>
    </row>
    <row r="12" spans="1:6" ht="27.75" customHeight="1">
      <c r="A12" s="42" t="s">
        <v>30</v>
      </c>
      <c r="B12" s="360"/>
      <c r="C12" s="360"/>
      <c r="D12" s="26"/>
      <c r="E12" s="361"/>
      <c r="F12" s="362"/>
    </row>
    <row r="13" spans="1:6" ht="21" customHeight="1">
      <c r="A13" s="42" t="s">
        <v>153</v>
      </c>
      <c r="B13" s="360"/>
      <c r="C13" s="360"/>
      <c r="D13" s="26"/>
      <c r="E13" s="361"/>
      <c r="F13" s="362"/>
    </row>
    <row r="14" spans="1:6" ht="21" customHeight="1">
      <c r="A14" s="42" t="s">
        <v>64</v>
      </c>
      <c r="B14" s="360"/>
      <c r="C14" s="360"/>
      <c r="D14" s="26"/>
      <c r="E14" s="361"/>
      <c r="F14" s="362"/>
    </row>
    <row r="15" spans="1:6" ht="21" customHeight="1" thickBot="1">
      <c r="A15" s="42"/>
      <c r="B15" s="360"/>
      <c r="C15" s="360"/>
      <c r="D15" s="26"/>
      <c r="E15" s="361"/>
      <c r="F15" s="362"/>
    </row>
    <row r="16" spans="1:6" ht="24" customHeight="1" thickBot="1">
      <c r="A16" s="29" t="s">
        <v>43</v>
      </c>
      <c r="B16" s="363">
        <f>SUM(B5:B15)</f>
        <v>9226600</v>
      </c>
      <c r="C16" s="363">
        <f>SUM(C5:C15)</f>
        <v>19626600</v>
      </c>
      <c r="D16" s="29" t="s">
        <v>43</v>
      </c>
      <c r="E16" s="310">
        <f>SUM(E5:E15)</f>
        <v>40000000</v>
      </c>
      <c r="F16" s="320">
        <f>SUM(F5:F15)</f>
        <v>65042000</v>
      </c>
    </row>
    <row r="17" spans="1:6" ht="23.25" customHeight="1" thickBot="1">
      <c r="A17" s="32" t="s">
        <v>44</v>
      </c>
      <c r="B17" s="33">
        <f>IF(((E16-B16)&gt;0),E16-B16,"----")</f>
        <v>30773400</v>
      </c>
      <c r="C17" s="33">
        <f>IF(((F16-C16)&gt;0),F16-C16,"----")</f>
        <v>45415400</v>
      </c>
      <c r="D17" s="32" t="s">
        <v>45</v>
      </c>
      <c r="E17" s="364" t="str">
        <f>IF(((B16-E16)&gt;0),B16-E16,"----")</f>
        <v>----</v>
      </c>
      <c r="F17" s="365" t="str">
        <f>IF(((C16-F16)&gt;0),C16-F16,"----")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G22" sqref="G22"/>
    </sheetView>
  </sheetViews>
  <sheetFormatPr defaultColWidth="9.00390625" defaultRowHeight="12.75"/>
  <cols>
    <col min="1" max="1" width="47.125" style="167" customWidth="1"/>
    <col min="2" max="3" width="15.875" style="167" customWidth="1"/>
    <col min="4" max="5" width="12.875" style="168" customWidth="1"/>
    <col min="6" max="6" width="13.875" style="168" customWidth="1"/>
    <col min="7" max="16384" width="9.375" style="168" customWidth="1"/>
  </cols>
  <sheetData>
    <row r="1" ht="49.5" customHeight="1" thickBot="1">
      <c r="C1" s="217" t="s">
        <v>294</v>
      </c>
    </row>
    <row r="2" spans="1:3" s="170" customFormat="1" ht="44.25" customHeight="1" thickBot="1">
      <c r="A2" s="169" t="s">
        <v>47</v>
      </c>
      <c r="B2" s="4" t="s">
        <v>295</v>
      </c>
      <c r="C2" s="68" t="s">
        <v>296</v>
      </c>
    </row>
    <row r="3" spans="1:3" ht="18" customHeight="1">
      <c r="A3" s="405" t="s">
        <v>286</v>
      </c>
      <c r="B3" s="380"/>
      <c r="C3" s="381">
        <v>1627000</v>
      </c>
    </row>
    <row r="4" spans="1:3" ht="18" customHeight="1">
      <c r="A4" s="406"/>
      <c r="B4" s="383"/>
      <c r="C4" s="384"/>
    </row>
    <row r="5" spans="1:3" ht="18" customHeight="1">
      <c r="A5" s="406"/>
      <c r="B5" s="383"/>
      <c r="C5" s="384"/>
    </row>
    <row r="6" spans="1:3" ht="18" customHeight="1">
      <c r="A6" s="406"/>
      <c r="B6" s="383"/>
      <c r="C6" s="384"/>
    </row>
    <row r="7" spans="1:3" ht="18" customHeight="1">
      <c r="A7" s="406"/>
      <c r="B7" s="383"/>
      <c r="C7" s="384"/>
    </row>
    <row r="8" spans="1:3" ht="18" customHeight="1">
      <c r="A8" s="382"/>
      <c r="B8" s="383"/>
      <c r="C8" s="384"/>
    </row>
    <row r="9" spans="1:3" ht="18" customHeight="1">
      <c r="A9" s="385"/>
      <c r="B9" s="383"/>
      <c r="C9" s="384"/>
    </row>
    <row r="10" spans="1:3" ht="18" customHeight="1" thickBot="1">
      <c r="A10" s="386"/>
      <c r="B10" s="387"/>
      <c r="C10" s="388"/>
    </row>
    <row r="11" spans="1:3" s="171" customFormat="1" ht="18" customHeight="1" thickBot="1">
      <c r="A11" s="389" t="s">
        <v>43</v>
      </c>
      <c r="B11" s="390">
        <f>SUM(B3:B10)</f>
        <v>0</v>
      </c>
      <c r="C11" s="391">
        <f>SUM(C3:C10)</f>
        <v>1627000</v>
      </c>
    </row>
  </sheetData>
  <sheetProtection/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="85" zoomScaleNormal="85" workbookViewId="0" topLeftCell="A1">
      <selection activeCell="F26" sqref="F26"/>
    </sheetView>
  </sheetViews>
  <sheetFormatPr defaultColWidth="9.00390625" defaultRowHeight="12.75"/>
  <cols>
    <col min="1" max="1" width="47.125" style="164" customWidth="1"/>
    <col min="2" max="3" width="15.875" style="165" customWidth="1"/>
    <col min="4" max="5" width="12.875" style="165" customWidth="1"/>
    <col min="6" max="6" width="13.875" style="165" customWidth="1"/>
    <col min="7" max="16384" width="9.375" style="165" customWidth="1"/>
  </cols>
  <sheetData>
    <row r="1" ht="49.5" customHeight="1" thickBot="1">
      <c r="C1" s="217" t="s">
        <v>293</v>
      </c>
    </row>
    <row r="2" spans="1:3" s="166" customFormat="1" ht="48.75" customHeight="1" thickBot="1">
      <c r="A2" s="366" t="s">
        <v>48</v>
      </c>
      <c r="B2" s="4" t="s">
        <v>295</v>
      </c>
      <c r="C2" s="68" t="s">
        <v>296</v>
      </c>
    </row>
    <row r="3" spans="1:3" ht="18" customHeight="1">
      <c r="A3" s="367" t="s">
        <v>301</v>
      </c>
      <c r="B3" s="368"/>
      <c r="C3" s="369">
        <v>782000</v>
      </c>
    </row>
    <row r="4" spans="1:3" ht="18" customHeight="1">
      <c r="A4" s="370" t="s">
        <v>300</v>
      </c>
      <c r="B4" s="371"/>
      <c r="C4" s="372">
        <v>1455000</v>
      </c>
    </row>
    <row r="5" spans="1:3" ht="18" customHeight="1">
      <c r="A5" s="373" t="s">
        <v>302</v>
      </c>
      <c r="B5" s="371"/>
      <c r="C5" s="372">
        <v>373000</v>
      </c>
    </row>
    <row r="6" spans="1:3" ht="18" customHeight="1">
      <c r="A6" s="373" t="s">
        <v>303</v>
      </c>
      <c r="B6" s="371"/>
      <c r="C6" s="372">
        <v>8905000</v>
      </c>
    </row>
    <row r="7" spans="1:3" ht="18" customHeight="1">
      <c r="A7" s="373" t="s">
        <v>304</v>
      </c>
      <c r="B7" s="371"/>
      <c r="C7" s="372">
        <v>430000</v>
      </c>
    </row>
    <row r="8" spans="1:3" ht="18" customHeight="1">
      <c r="A8" s="373" t="s">
        <v>305</v>
      </c>
      <c r="B8" s="371"/>
      <c r="C8" s="372">
        <v>900000</v>
      </c>
    </row>
    <row r="9" spans="1:3" ht="18" customHeight="1">
      <c r="A9" s="373"/>
      <c r="B9" s="371"/>
      <c r="C9" s="372"/>
    </row>
    <row r="10" spans="1:3" ht="18" customHeight="1">
      <c r="A10" s="373"/>
      <c r="B10" s="371"/>
      <c r="C10" s="372"/>
    </row>
    <row r="11" spans="1:3" ht="18" customHeight="1">
      <c r="A11" s="373"/>
      <c r="B11" s="371"/>
      <c r="C11" s="372"/>
    </row>
    <row r="12" spans="1:3" ht="18" customHeight="1" thickBot="1">
      <c r="A12" s="374"/>
      <c r="B12" s="375"/>
      <c r="C12" s="376"/>
    </row>
    <row r="13" spans="1:3" ht="24.75" customHeight="1" thickBot="1">
      <c r="A13" s="377" t="s">
        <v>43</v>
      </c>
      <c r="B13" s="378">
        <f>SUM(B3:B12)</f>
        <v>0</v>
      </c>
      <c r="C13" s="379">
        <f>SUM(C3:C12)</f>
        <v>12845000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3.625" style="7" customWidth="1"/>
    <col min="2" max="3" width="15.875" style="7" customWidth="1"/>
    <col min="4" max="4" width="20.00390625" style="1" customWidth="1"/>
    <col min="5" max="5" width="19.00390625" style="1" customWidth="1"/>
    <col min="6" max="16384" width="9.375" style="1" customWidth="1"/>
  </cols>
  <sheetData>
    <row r="1" spans="1:3" s="2" customFormat="1" ht="150" customHeight="1" thickBot="1">
      <c r="A1" s="6"/>
      <c r="B1" s="6"/>
      <c r="C1" s="217" t="s">
        <v>293</v>
      </c>
    </row>
    <row r="2" spans="1:3" s="8" customFormat="1" ht="39.75" customHeight="1" thickBot="1">
      <c r="A2" s="392" t="s">
        <v>241</v>
      </c>
      <c r="B2" s="4" t="s">
        <v>295</v>
      </c>
      <c r="C2" s="68" t="s">
        <v>296</v>
      </c>
    </row>
    <row r="3" spans="1:3" ht="19.5" customHeight="1">
      <c r="A3" s="393" t="s">
        <v>242</v>
      </c>
      <c r="B3" s="394">
        <v>50000</v>
      </c>
      <c r="C3" s="402">
        <v>50000</v>
      </c>
    </row>
    <row r="4" spans="1:3" ht="19.5" customHeight="1">
      <c r="A4" s="395" t="s">
        <v>243</v>
      </c>
      <c r="B4" s="444">
        <v>2100000</v>
      </c>
      <c r="C4" s="447">
        <v>2100000</v>
      </c>
    </row>
    <row r="5" spans="1:3" ht="19.5" customHeight="1">
      <c r="A5" s="395" t="s">
        <v>281</v>
      </c>
      <c r="B5" s="445"/>
      <c r="C5" s="448"/>
    </row>
    <row r="6" spans="1:3" ht="19.5" customHeight="1">
      <c r="A6" s="395" t="s">
        <v>282</v>
      </c>
      <c r="B6" s="446"/>
      <c r="C6" s="449"/>
    </row>
    <row r="7" spans="1:5" ht="19.5" customHeight="1">
      <c r="A7" s="396" t="s">
        <v>297</v>
      </c>
      <c r="B7" s="397">
        <v>50000</v>
      </c>
      <c r="C7" s="403">
        <v>50000</v>
      </c>
      <c r="E7" s="410"/>
    </row>
    <row r="8" spans="1:3" ht="19.5" customHeight="1" thickBot="1">
      <c r="A8" s="398" t="s">
        <v>283</v>
      </c>
      <c r="B8" s="399">
        <v>5548788</v>
      </c>
      <c r="C8" s="404">
        <v>5548788</v>
      </c>
    </row>
    <row r="9" spans="1:3" ht="39.75" customHeight="1" thickBot="1">
      <c r="A9" s="400" t="s">
        <v>43</v>
      </c>
      <c r="B9" s="401">
        <f>SUM(B3:B8)</f>
        <v>7748788</v>
      </c>
      <c r="C9" s="320">
        <f>SUM(C3:C8)</f>
        <v>7748788</v>
      </c>
    </row>
  </sheetData>
  <sheetProtection/>
  <mergeCells count="2">
    <mergeCell ref="B4:B6"/>
    <mergeCell ref="C4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2017-05-16T12:43:01Z</cp:lastPrinted>
  <dcterms:created xsi:type="dcterms:W3CDTF">1999-10-30T10:30:45Z</dcterms:created>
  <dcterms:modified xsi:type="dcterms:W3CDTF">2017-05-31T07:13:20Z</dcterms:modified>
  <cp:category/>
  <cp:version/>
  <cp:contentType/>
  <cp:contentStatus/>
</cp:coreProperties>
</file>