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574" activeTab="0"/>
  </bookViews>
  <sheets>
    <sheet name="1.sz.mell." sheetId="1" r:id="rId1"/>
    <sheet name="2.sz.mell" sheetId="2" r:id="rId2"/>
    <sheet name="3.1. sz. mell" sheetId="3" r:id="rId3"/>
    <sheet name="3.2.a. sz. mell." sheetId="4" r:id="rId4"/>
    <sheet name="4.sz.mell" sheetId="5" r:id="rId5"/>
    <sheet name="5.sz.mell " sheetId="6" r:id="rId6"/>
    <sheet name="6.sz.mell" sheetId="7" r:id="rId7"/>
    <sheet name="7.sz.mell" sheetId="8" r:id="rId8"/>
    <sheet name="8.sz.mell." sheetId="9" r:id="rId9"/>
    <sheet name="8-1.sz.mell." sheetId="10" r:id="rId10"/>
    <sheet name="9.sz.mell." sheetId="11" r:id="rId11"/>
    <sheet name="10.sz.mell." sheetId="12" r:id="rId12"/>
    <sheet name="11.sz.mell." sheetId="13" r:id="rId13"/>
    <sheet name="12.sz.mell." sheetId="14" r:id="rId14"/>
    <sheet name="13.sz.mell." sheetId="15" r:id="rId15"/>
    <sheet name="14.sz.mell." sheetId="16" r:id="rId16"/>
    <sheet name="15.sz.mell." sheetId="17" r:id="rId17"/>
    <sheet name="16.sz.mell." sheetId="18" r:id="rId18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<sst xmlns="http://schemas.openxmlformats.org/spreadsheetml/2006/main" count="779" uniqueCount="429">
  <si>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</si>
  <si>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</si>
  <si>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</si>
  <si>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</si>
  <si>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</si>
  <si>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</si>
  <si>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</si>
  <si>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</si>
  <si>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</si>
  <si>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</si>
  <si>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</si>
  <si>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</si>
  <si>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</si>
  <si>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</si>
  <si>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</si>
  <si>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</si>
  <si>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</si>
  <si>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</si>
  <si>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</si>
  <si>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</si>
  <si>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</si>
  <si>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</si>
  <si>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</si>
  <si>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Jogcím</t>
  </si>
  <si>
    <t>Ezer forintban !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</si>
  <si>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</si>
  <si>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</si>
  <si>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</si>
  <si>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</si>
  <si>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</si>
  <si>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</si>
  <si>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</si>
  <si>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</si>
  <si>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</si>
  <si>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</si>
  <si>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</si>
  <si>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</si>
  <si>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</si>
  <si>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</si>
  <si>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</si>
  <si>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</si>
  <si>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</si>
  <si>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</si>
  <si>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</si>
  <si>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</si>
  <si>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</si>
  <si>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</si>
  <si>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</si>
  <si>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</si>
  <si>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</si>
  <si>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</si>
  <si>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Felújítás  megnevezése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</si>
  <si>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</si>
  <si>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</si>
  <si>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</si>
  <si>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</si>
  <si>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</si>
  <si>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</si>
  <si>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</si>
  <si>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</si>
  <si>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</si>
  <si>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</si>
  <si>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</si>
  <si>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</si>
  <si>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</si>
  <si>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</si>
  <si>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Egyéb folyó kiadások</t>
  </si>
  <si>
    <t>Előző évi pénzmaradvány</t>
  </si>
  <si>
    <t>Hitelek kamatai</t>
  </si>
  <si>
    <t>Területi kiegyenlítést szolg. fejl. célú támogatás</t>
  </si>
  <si>
    <t>Intézményi beruházási kiadások</t>
  </si>
  <si>
    <t>IV.  Hitelek kamatai</t>
  </si>
  <si>
    <t>V. Egyéb kiadások</t>
  </si>
  <si>
    <t>Önkormányzatok sajátos működési bevételei</t>
  </si>
  <si>
    <t>Területi kiegyenlítést szolg. Fejl. Célú támogatás</t>
  </si>
  <si>
    <t>Intézményi beruházás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</si>
  <si>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</si>
  <si>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</si>
  <si>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</si>
  <si>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</si>
  <si>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</si>
  <si>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</si>
  <si>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</si>
  <si>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</si>
  <si>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</si>
  <si>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</si>
  <si>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</si>
  <si>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</si>
  <si>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</si>
  <si>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</si>
  <si>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</si>
  <si>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</si>
  <si>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</si>
  <si>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</si>
  <si>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</si>
  <si>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</si>
  <si>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</si>
  <si>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</si>
  <si>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</si>
  <si>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</si>
  <si>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</si>
  <si>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</si>
  <si>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</si>
  <si>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</si>
  <si>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</si>
  <si>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</si>
  <si>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</si>
  <si>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</si>
  <si>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</si>
  <si>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</si>
  <si>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</si>
  <si>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</si>
  <si>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</si>
  <si>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</si>
  <si>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Cél- címzett támogatás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</si>
  <si>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</si>
  <si>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</si>
  <si>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</si>
  <si>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</si>
  <si>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</si>
  <si>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</si>
  <si>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</si>
  <si>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</si>
  <si>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</si>
  <si>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</si>
  <si>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</si>
  <si>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Támog. ért. bev, átvett pénze.</t>
  </si>
  <si>
    <t>Támog. ért. kiadás, pénze.átadás</t>
  </si>
  <si>
    <t>Felhalmozási célú támog. ért. kiadás, pénzeszköz átadás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</si>
  <si>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</si>
  <si>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</si>
  <si>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</si>
  <si>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</si>
  <si>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</si>
  <si>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</si>
  <si>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</si>
  <si>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</si>
  <si>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</si>
  <si>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</si>
  <si>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</si>
  <si>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</si>
  <si>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</si>
  <si>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</si>
  <si>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</si>
  <si>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</si>
  <si>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</si>
  <si>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</si>
  <si>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</si>
  <si>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</si>
  <si>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</si>
  <si>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</si>
  <si>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</si>
  <si>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</si>
  <si>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</si>
  <si>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</si>
  <si>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</si>
  <si>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</si>
  <si>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</si>
  <si>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</si>
  <si>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</si>
  <si>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</si>
  <si>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</si>
  <si>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</si>
  <si>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Tám. Kölcsön visszatérülése</t>
  </si>
  <si>
    <t>Támog. kölcsön kiadásai</t>
  </si>
  <si>
    <t>Bevételi előirányzat</t>
  </si>
  <si>
    <t>Kiadási előirányzat</t>
  </si>
  <si>
    <t>Lakásfenntartási támogatás</t>
  </si>
  <si>
    <t>Közgyógyellátás</t>
  </si>
  <si>
    <t>Nem lakóingatlan bérbeadása</t>
  </si>
  <si>
    <t>I. KIADÁSI JOGCÍMEK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</si>
  <si>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</si>
  <si>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</si>
  <si>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</si>
  <si>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</si>
  <si>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Egyéb szervezetektől átvett pénzeszközök</t>
  </si>
  <si>
    <t>likvid hitel felvétel</t>
  </si>
  <si>
    <t>Működési kamatkiadások</t>
  </si>
  <si>
    <t>Működési hitel törlesztés</t>
  </si>
  <si>
    <t>Felhalmzosi célú hitel felvétele</t>
  </si>
  <si>
    <t>Céljellegű decentralizált támogatás, vis maior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</si>
  <si>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</si>
  <si>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</si>
  <si>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</si>
  <si>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</si>
  <si>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</si>
  <si>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</si>
  <si>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</si>
  <si>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</si>
  <si>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Kötelező feladatok forrásai és kiadásai:</t>
  </si>
  <si>
    <t>Önként vállalat feladatok forrásai és kiadásai:</t>
  </si>
  <si>
    <t>FHT-ra jogosultak hosszú távú közfoglalkoztatása</t>
  </si>
  <si>
    <t xml:space="preserve"> Szociális ösztöndíjak (Bursa Hungarica)</t>
  </si>
  <si>
    <t>Közös hivatal működése</t>
  </si>
  <si>
    <t>Létszámkeret /átlagos állományi létszám/ (fő)</t>
  </si>
  <si>
    <t xml:space="preserve">KIADÁSOK ÖSSZESEN: </t>
  </si>
  <si>
    <t>Költségvetési szervek támogatása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</si>
  <si>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</si>
  <si>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</si>
  <si>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</si>
  <si>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</si>
  <si>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</si>
  <si>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Működési célú támog. ért. Kiadás,pénze. átadás</t>
  </si>
  <si>
    <t>Személyi jellegű juttatások</t>
  </si>
  <si>
    <t>Működési kiadások</t>
  </si>
  <si>
    <t>BEVÉTELEK ÖSSZESEN:</t>
  </si>
  <si>
    <t>Előző évi pénzmaradvány igénybevétele</t>
  </si>
  <si>
    <t>Pénzforgalom nélküli bevételek</t>
  </si>
  <si>
    <t>Értékpapírok bevételei</t>
  </si>
  <si>
    <t>Tám. kölcsön visszatérítése</t>
  </si>
  <si>
    <t>Egyéb szervezetektől átvett pénzeszköz</t>
  </si>
  <si>
    <t>Támogatásért. Bevétel EU-tól</t>
  </si>
  <si>
    <t>Támogatásért. bevétel önkormányzati szervtől</t>
  </si>
  <si>
    <t>Támogatásért. bevétel elkülönített állami pénzalap</t>
  </si>
  <si>
    <t>Támogatásért. bevétel OEP-től</t>
  </si>
  <si>
    <t>Támogatásértékű bevétel központi kvi szervtől</t>
  </si>
  <si>
    <t>Támogatásértékű bevételek, átvett pénzeszközök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</si>
  <si>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</si>
  <si>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</si>
  <si>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</si>
  <si>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</si>
  <si>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</si>
  <si>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</si>
  <si>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</si>
  <si>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</si>
  <si>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</si>
  <si>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</si>
  <si>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</si>
  <si>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</si>
  <si>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</si>
  <si>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</si>
  <si>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</si>
  <si>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</si>
  <si>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</si>
  <si>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</si>
  <si>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</si>
  <si>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</si>
  <si>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</si>
  <si>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</si>
  <si>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</si>
  <si>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</si>
  <si>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</si>
  <si>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</si>
  <si>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</si>
  <si>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</si>
  <si>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A 2014.évi önkormányzati támogatások  alakulása jogcímenként</t>
  </si>
  <si>
    <t>3/1. számú melléklet</t>
  </si>
  <si>
    <t>Irányítószervi támogatás</t>
  </si>
  <si>
    <t>2012. évi 
tény</t>
  </si>
  <si>
    <t>2014. évi előirányzat</t>
  </si>
  <si>
    <t xml:space="preserve"> Ft</t>
  </si>
  <si>
    <t>Óvodaműködtetési támogatás</t>
  </si>
  <si>
    <t>Gyermekétkeztetés támogatása</t>
  </si>
  <si>
    <t>Általános működési támogatás</t>
  </si>
  <si>
    <t>Pedagógusok bértámogatása</t>
  </si>
  <si>
    <t>Közművelődés támogatása</t>
  </si>
  <si>
    <t xml:space="preserve">         - felhalmozási célú</t>
  </si>
  <si>
    <t xml:space="preserve"> ebből: -működési célú (közfoglalkoztatás önerő)</t>
  </si>
  <si>
    <t>Támogatói kölcsönök kiadásai</t>
  </si>
  <si>
    <t>2013. évi 
várható</t>
  </si>
  <si>
    <t>2014. évi 
terv</t>
  </si>
  <si>
    <t>Támogatási kölcsönök visszatérülése</t>
  </si>
  <si>
    <t>Urnafal építése</t>
  </si>
  <si>
    <t>Települési hulladék kezelése</t>
  </si>
  <si>
    <t>Település üzemeltetéshez kapcsolodó feladatellátás támogatása</t>
  </si>
  <si>
    <t>Egyéb önkormányzati feladatok támogatása</t>
  </si>
  <si>
    <t>Hozzájárulás pénzbeli szociális ellátásokhoz</t>
  </si>
  <si>
    <t>Óvopedagógusok bértámogatása</t>
  </si>
  <si>
    <t>Óvodai bejárás támogatása</t>
  </si>
  <si>
    <t>Kistelepülések szociális feladatainak támogatása</t>
  </si>
  <si>
    <t>Könyvtári és közműv. Feladatok támogatása</t>
  </si>
  <si>
    <t>Lakott külterülettel kapcsolatos feladatok támogatása</t>
  </si>
  <si>
    <t xml:space="preserve">Összesen
</t>
  </si>
  <si>
    <t>Támogatás</t>
  </si>
  <si>
    <t>Önrész</t>
  </si>
  <si>
    <t>eFt</t>
  </si>
  <si>
    <t>Óvoadi támfal</t>
  </si>
  <si>
    <t>Petőfi út</t>
  </si>
  <si>
    <t>Zártkert</t>
  </si>
  <si>
    <t>Leader pályázat (Községháza felújítása)</t>
  </si>
  <si>
    <t>Keop pályázat (fűtés, villany korszerűsítés)</t>
  </si>
  <si>
    <t>Gyermekek utaztatási támogatása</t>
  </si>
  <si>
    <t>Kistelepülések szoc.feladatainak támogatása</t>
  </si>
  <si>
    <t>Lakott külter.kapcs.feladatok támogatása</t>
  </si>
  <si>
    <t>Cikó Község Önkormányzata</t>
  </si>
  <si>
    <t>Cikói Óvoda és Egyésges Óvoda-Bölcsőde</t>
  </si>
  <si>
    <t>3/2. számú melléklet</t>
  </si>
  <si>
    <t>Óvodai nevelés, ellátás</t>
  </si>
  <si>
    <t>Községháza felújítása, korszerűsítése</t>
  </si>
  <si>
    <t>Hagyományőrzők  támogatása</t>
  </si>
  <si>
    <t>Tehetséges Tanulók Alapítványának támogatása</t>
  </si>
  <si>
    <t>Egyéb szervek támogatása</t>
  </si>
  <si>
    <t>Foglalkozást helyettesítő támogatás</t>
  </si>
  <si>
    <t>TETT működési támogatás</t>
  </si>
  <si>
    <t>TETT felhalmozási támogatás</t>
  </si>
  <si>
    <t>Pénzmaradvány</t>
  </si>
  <si>
    <t>Szociális feladatok támogatása</t>
  </si>
  <si>
    <t>Lakott külterülettel kapcs. támogatás</t>
  </si>
  <si>
    <t>Banki kamatok</t>
  </si>
  <si>
    <t>Kötbér, Kártérítés</t>
  </si>
  <si>
    <t>Könyvtári és közművelődési feladatok ellátása</t>
  </si>
  <si>
    <t>Általános feladatok támogatása</t>
  </si>
  <si>
    <t>Önkormányzat dologi kiadásai</t>
  </si>
  <si>
    <t>Önkormányzat személyi juttatásai</t>
  </si>
  <si>
    <t>Egyéb önkormányzati támogatások</t>
  </si>
  <si>
    <t>Rendszeres szoc. segély</t>
  </si>
  <si>
    <t>Önkormányzati segélyek</t>
  </si>
  <si>
    <t>Intézmény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</si>
  <si>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</si>
  <si>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</si>
  <si>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</si>
  <si>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</si>
  <si>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</si>
  <si>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</si>
  <si>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</si>
  <si>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</si>
  <si>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</si>
  <si>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</si>
  <si>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</si>
  <si>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</si>
  <si>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</si>
  <si>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12.</t>
  </si>
  <si>
    <t>13.</t>
  </si>
  <si>
    <t>14.</t>
  </si>
  <si>
    <t>15.</t>
  </si>
  <si>
    <t>16.</t>
  </si>
  <si>
    <t>17.</t>
  </si>
  <si>
    <t>18.</t>
  </si>
  <si>
    <t>19.</t>
  </si>
  <si>
    <t>Cikói Óvoda és Egységes Óvoda-Bölcsőde</t>
  </si>
  <si>
    <t xml:space="preserve"> Ezer forintban </t>
  </si>
  <si>
    <t>Sor-
szám</t>
  </si>
  <si>
    <t>Kötelezettség jogcíme</t>
  </si>
  <si>
    <t>Köt. váll.
 éve</t>
  </si>
  <si>
    <t>2014. elötti kifizetés</t>
  </si>
  <si>
    <t>Kiadás vonzata évenként</t>
  </si>
  <si>
    <t>Összesen</t>
  </si>
  <si>
    <t>2014.</t>
  </si>
  <si>
    <t>2015.</t>
  </si>
  <si>
    <t>2016.</t>
  </si>
  <si>
    <t>2016. 
után</t>
  </si>
  <si>
    <t>9=(4+5+6+7+8)</t>
  </si>
  <si>
    <t>Működési célú hiteltörlesztés (tőke+kamat)</t>
  </si>
  <si>
    <t>Folyószámlahitel- tőke</t>
  </si>
  <si>
    <t>Folyószámlahitel kamat</t>
  </si>
  <si>
    <t>Felhalmozási célú hiteltörlesztés (tőke+kamat)</t>
  </si>
  <si>
    <t>Infrastruktúrális hitel -tőke</t>
  </si>
  <si>
    <t>Infrastruktúrális hitel -kamat</t>
  </si>
  <si>
    <t>Felhalmozási célú hiteltörlesztés-tőke</t>
  </si>
  <si>
    <t>Felhalmozási célő hitel - kamat</t>
  </si>
  <si>
    <t>Beruházás célonként</t>
  </si>
  <si>
    <t>............................</t>
  </si>
  <si>
    <t>Felújítás feladatonként</t>
  </si>
  <si>
    <t>Összesen (1+4+7+9)</t>
  </si>
  <si>
    <t>MEGNEVEZÉS</t>
  </si>
  <si>
    <t xml:space="preserve"> Ezer forintban</t>
  </si>
  <si>
    <t>Hitel jellege</t>
  </si>
  <si>
    <t>Felvétel
éve</t>
  </si>
  <si>
    <t xml:space="preserve">Lejárat 
éve </t>
  </si>
  <si>
    <t>Hitel állomány január 1-jén</t>
  </si>
  <si>
    <t>2016. után</t>
  </si>
  <si>
    <t xml:space="preserve">Működési célú </t>
  </si>
  <si>
    <t>Működési célú hitel</t>
  </si>
  <si>
    <t>Felhalmozási célú</t>
  </si>
  <si>
    <t>Felhalmozási célú hitel</t>
  </si>
  <si>
    <t>Összesen (1+6)</t>
  </si>
  <si>
    <t>KIADÁSI JOGCÍMEK</t>
  </si>
  <si>
    <t>Eredeti előirányzat</t>
  </si>
  <si>
    <t>Támogatásértékű kiadások</t>
  </si>
  <si>
    <t>Bursa Hungarica ösztöndíj támogatása</t>
  </si>
  <si>
    <t>Átadott pénzeszközök</t>
  </si>
  <si>
    <t>Hagyományőrzők</t>
  </si>
  <si>
    <t>Egyéb szervezetek</t>
  </si>
  <si>
    <t xml:space="preserve">   Tehetséges Tanulók Alapítványa</t>
  </si>
  <si>
    <t>Óvoda finanszírozás</t>
  </si>
  <si>
    <t>Közös Hivatal finanszírozása</t>
  </si>
  <si>
    <t>Kedvezmény nélkül elérhető bevétel</t>
  </si>
  <si>
    <t>Kedvezmények összege</t>
  </si>
  <si>
    <t>Működési bevételek</t>
  </si>
  <si>
    <t>Támogatások</t>
  </si>
  <si>
    <t>Felhalmozási és tőkejellegű bev.</t>
  </si>
  <si>
    <t>Átvett pénze. támog. é. bev.</t>
  </si>
  <si>
    <t>Előző évi állalkozási eredmény</t>
  </si>
  <si>
    <t>Egyéb bevételek</t>
  </si>
  <si>
    <t>Bevételek összesen:</t>
  </si>
  <si>
    <t>Járulékok</t>
  </si>
  <si>
    <t>Felhalm. és tőkejell. kiadások</t>
  </si>
  <si>
    <t>Támog. é. Kiadás, pénze. Átadás</t>
  </si>
  <si>
    <t>Társad. És szoc. Juttatások</t>
  </si>
  <si>
    <t>20.</t>
  </si>
  <si>
    <t>Hitelek kamatai, hiteltörlesztés</t>
  </si>
  <si>
    <t>21.</t>
  </si>
  <si>
    <t>23.</t>
  </si>
  <si>
    <t>Kiadások összesen:</t>
  </si>
  <si>
    <t>Pénzkészlet</t>
  </si>
  <si>
    <t>25.</t>
  </si>
  <si>
    <t>Likviditási hiány/többlet</t>
  </si>
  <si>
    <t xml:space="preserve">   Halmozott likviditás</t>
  </si>
  <si>
    <t>Leader pályázat (Községháza felújítás)</t>
  </si>
  <si>
    <t xml:space="preserve">8. melléklet </t>
  </si>
  <si>
    <t>(intézményi szintű bevételek és kiadások kötelező feladatok, önként vállalt feladatok, állami (államigazgatási) feladatok szerinti bontásban)</t>
  </si>
  <si>
    <t>ezer Forintban</t>
  </si>
  <si>
    <t>Ssz.</t>
  </si>
  <si>
    <t>Bevétel</t>
  </si>
  <si>
    <t>Kiadás</t>
  </si>
  <si>
    <t>Megnevezése</t>
  </si>
  <si>
    <t>Eredeti
előirányzat</t>
  </si>
  <si>
    <t>Módosított
előirányzat</t>
  </si>
  <si>
    <t>Teljesítés</t>
  </si>
  <si>
    <t>Telj. %</t>
  </si>
  <si>
    <t>Rovat megnevezése</t>
  </si>
  <si>
    <t>01</t>
  </si>
  <si>
    <t>Kötelező feladatok bevételei</t>
  </si>
  <si>
    <t>B1</t>
  </si>
  <si>
    <t>Kötelező feladatok kiadásai</t>
  </si>
  <si>
    <t>K1</t>
  </si>
  <si>
    <t>02</t>
  </si>
  <si>
    <t>Önként vállalt feladatok bevételei</t>
  </si>
  <si>
    <t>B3</t>
  </si>
  <si>
    <t>Önként vállalt feladatok kiadásai</t>
  </si>
  <si>
    <t>K2</t>
  </si>
  <si>
    <t>03</t>
  </si>
  <si>
    <t>Állami (államigazgatási) feladatok bevételei</t>
  </si>
  <si>
    <t>B4</t>
  </si>
  <si>
    <t>Állami (államigazgatási) feladatok kiadásai</t>
  </si>
  <si>
    <t>K3</t>
  </si>
  <si>
    <t>04</t>
  </si>
  <si>
    <t>Bevételek összesen (=01+…+03)</t>
  </si>
  <si>
    <t>Kiadások összesen (=01+…+03)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</si>
</sst>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5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1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darkHorizontal"/>
    </fill>
    <fill>
      <patternFill patternType="lightHorizontal"/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4" borderId="7" applyNumberFormat="0" applyFont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8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7" borderId="0" applyNumberFormat="0" applyBorder="0" applyAlignment="0" applyProtection="0"/>
    <xf numFmtId="0" fontId="39" fillId="16" borderId="1" applyNumberFormat="0" applyAlignment="0" applyProtection="0"/>
    <xf numFmtId="9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0" fontId="1" fillId="0" borderId="0" xfId="56" applyFont="1">
      <alignment/>
      <protection/>
    </xf>
    <xf numFmtId="164" fontId="3" fillId="0" borderId="0" xfId="0" applyNumberFormat="1" applyFont="1" applyAlignment="1">
      <alignment horizontal="right" vertical="center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12" fillId="0" borderId="13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164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17" xfId="0" applyNumberFormat="1" applyFont="1" applyBorder="1" applyAlignment="1" applyProtection="1">
      <alignment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/>
      <protection locked="0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23" xfId="0" applyNumberFormat="1" applyFont="1" applyBorder="1" applyAlignment="1">
      <alignment horizontal="left" vertical="center" wrapText="1" indent="1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5" xfId="0" applyNumberFormat="1" applyFont="1" applyBorder="1" applyAlignment="1">
      <alignment horizontal="left" vertical="center" wrapText="1" indent="1"/>
    </xf>
    <xf numFmtId="164" fontId="12" fillId="0" borderId="26" xfId="0" applyNumberFormat="1" applyFont="1" applyBorder="1" applyAlignment="1" applyProtection="1">
      <alignment horizontal="left" vertical="center" wrapText="1" indent="1"/>
      <protection locked="0"/>
    </xf>
    <xf numFmtId="0" fontId="12" fillId="0" borderId="23" xfId="0" applyFont="1" applyBorder="1" applyAlignment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  <protection locked="0"/>
    </xf>
    <xf numFmtId="0" fontId="12" fillId="0" borderId="19" xfId="0" applyFont="1" applyBorder="1" applyAlignment="1">
      <alignment horizontal="left" vertical="center" wrapText="1" indent="1"/>
    </xf>
    <xf numFmtId="164" fontId="5" fillId="18" borderId="11" xfId="0" applyNumberFormat="1" applyFont="1" applyFill="1" applyBorder="1" applyAlignment="1">
      <alignment horizontal="left" vertical="center" wrapText="1" indent="1"/>
    </xf>
    <xf numFmtId="164" fontId="5" fillId="18" borderId="10" xfId="0" applyNumberFormat="1" applyFont="1" applyFill="1" applyBorder="1" applyAlignment="1">
      <alignment vertical="center" wrapText="1"/>
    </xf>
    <xf numFmtId="164" fontId="5" fillId="18" borderId="12" xfId="0" applyNumberFormat="1" applyFont="1" applyFill="1" applyBorder="1" applyAlignment="1">
      <alignment vertical="center" wrapText="1"/>
    </xf>
    <xf numFmtId="164" fontId="5" fillId="18" borderId="27" xfId="0" applyNumberFormat="1" applyFont="1" applyFill="1" applyBorder="1" applyAlignment="1">
      <alignment horizontal="left" vertical="center" wrapText="1" indent="1"/>
    </xf>
    <xf numFmtId="164" fontId="12" fillId="18" borderId="28" xfId="0" applyNumberFormat="1" applyFont="1" applyFill="1" applyBorder="1" applyAlignment="1" applyProtection="1">
      <alignment horizontal="center" vertical="center" wrapText="1"/>
      <protection/>
    </xf>
    <xf numFmtId="164" fontId="12" fillId="18" borderId="2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6" applyNumberFormat="1" applyFont="1" applyBorder="1" applyAlignment="1" applyProtection="1">
      <alignment horizontal="centerContinuous" vertical="center"/>
      <protection/>
    </xf>
    <xf numFmtId="164" fontId="4" fillId="0" borderId="30" xfId="56" applyNumberFormat="1" applyFont="1" applyBorder="1" applyAlignment="1" applyProtection="1">
      <alignment horizontal="centerContinuous" vertical="center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164" fontId="4" fillId="0" borderId="30" xfId="56" applyNumberFormat="1" applyFont="1" applyFill="1" applyBorder="1" applyAlignment="1" applyProtection="1">
      <alignment horizontal="centerContinuous" vertical="center"/>
      <protection/>
    </xf>
    <xf numFmtId="164" fontId="12" fillId="0" borderId="31" xfId="0" applyNumberFormat="1" applyFont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Border="1" applyAlignment="1" applyProtection="1">
      <alignment horizontal="left" vertical="center" wrapText="1" indent="1"/>
      <protection/>
    </xf>
    <xf numFmtId="164" fontId="12" fillId="0" borderId="25" xfId="0" applyNumberFormat="1" applyFont="1" applyBorder="1" applyAlignment="1" applyProtection="1">
      <alignment horizontal="left" vertical="center" wrapText="1" indent="1"/>
      <protection/>
    </xf>
    <xf numFmtId="0" fontId="5" fillId="18" borderId="11" xfId="0" applyFont="1" applyFill="1" applyBorder="1" applyAlignment="1">
      <alignment horizontal="left" vertical="center" wrapText="1" indent="1"/>
    </xf>
    <xf numFmtId="0" fontId="2" fillId="0" borderId="11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2" xfId="56" applyFont="1" applyBorder="1" applyAlignment="1" applyProtection="1">
      <alignment horizontal="center" vertical="center" wrapText="1"/>
      <protection/>
    </xf>
    <xf numFmtId="0" fontId="14" fillId="0" borderId="11" xfId="56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center" vertical="center" wrapText="1"/>
      <protection/>
    </xf>
    <xf numFmtId="0" fontId="14" fillId="0" borderId="12" xfId="56" applyFont="1" applyBorder="1" applyAlignment="1" applyProtection="1">
      <alignment horizontal="center" vertical="center" wrapText="1"/>
      <protection/>
    </xf>
    <xf numFmtId="0" fontId="16" fillId="0" borderId="0" xfId="56" applyFont="1">
      <alignment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4" fillId="0" borderId="10" xfId="56" applyFont="1" applyFill="1" applyBorder="1" applyAlignment="1" applyProtection="1">
      <alignment horizontal="center"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4" fillId="18" borderId="32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horizontal="left" vertical="center" wrapText="1" indent="1"/>
      <protection/>
    </xf>
    <xf numFmtId="164" fontId="14" fillId="18" borderId="33" xfId="56" applyNumberFormat="1" applyFont="1" applyFill="1" applyBorder="1" applyAlignment="1" applyProtection="1">
      <alignment vertical="center" wrapText="1"/>
      <protection/>
    </xf>
    <xf numFmtId="164" fontId="14" fillId="18" borderId="12" xfId="56" applyNumberFormat="1" applyFont="1" applyFill="1" applyBorder="1" applyAlignment="1" applyProtection="1">
      <alignment vertical="center" wrapText="1"/>
      <protection locked="0"/>
    </xf>
    <xf numFmtId="164" fontId="14" fillId="18" borderId="10" xfId="56" applyNumberFormat="1" applyFont="1" applyFill="1" applyBorder="1" applyAlignment="1" applyProtection="1">
      <alignment vertical="center" wrapText="1"/>
      <protection/>
    </xf>
    <xf numFmtId="0" fontId="16" fillId="0" borderId="34" xfId="56" applyFont="1" applyFill="1" applyBorder="1" applyAlignment="1" applyProtection="1">
      <alignment horizontal="left" vertical="center" wrapText="1" inden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vertical="center" wrapText="1"/>
      <protection locked="0"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164" fontId="14" fillId="18" borderId="12" xfId="56" applyNumberFormat="1" applyFont="1" applyFill="1" applyBorder="1" applyAlignment="1" applyProtection="1">
      <alignment vertical="center" wrapTex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5" xfId="56" applyNumberFormat="1" applyFont="1" applyFill="1" applyBorder="1" applyAlignment="1" applyProtection="1">
      <alignment vertical="center" wrapText="1"/>
      <protection locked="0"/>
    </xf>
    <xf numFmtId="0" fontId="16" fillId="0" borderId="0" xfId="56" applyFont="1" applyFill="1" applyAlignment="1" applyProtection="1">
      <alignment horizontal="left" indent="1"/>
      <protection/>
    </xf>
    <xf numFmtId="164" fontId="16" fillId="0" borderId="22" xfId="56" applyNumberFormat="1" applyFont="1" applyFill="1" applyBorder="1" applyAlignment="1" applyProtection="1">
      <alignment vertical="center" wrapText="1"/>
      <protection locked="0"/>
    </xf>
    <xf numFmtId="0" fontId="16" fillId="7" borderId="16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7" fillId="0" borderId="20" xfId="56" applyFont="1" applyFill="1" applyBorder="1" applyAlignment="1" applyProtection="1">
      <alignment horizontal="left" vertical="center" wrapText="1" indent="1"/>
      <protection/>
    </xf>
    <xf numFmtId="0" fontId="16" fillId="7" borderId="13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8" fillId="18" borderId="10" xfId="56" applyFont="1" applyFill="1" applyBorder="1" applyAlignment="1" applyProtection="1">
      <alignment horizontal="left" vertical="center" wrapText="1" indent="1"/>
      <protection/>
    </xf>
    <xf numFmtId="0" fontId="17" fillId="0" borderId="34" xfId="56" applyFont="1" applyFill="1" applyBorder="1" applyAlignment="1" applyProtection="1">
      <alignment horizontal="left" vertical="center" wrapText="1" indent="1"/>
      <protection/>
    </xf>
    <xf numFmtId="0" fontId="17" fillId="0" borderId="16" xfId="56" applyFont="1" applyFill="1" applyBorder="1" applyAlignment="1" applyProtection="1">
      <alignment horizontal="left" vertical="center" wrapText="1" indent="1"/>
      <protection/>
    </xf>
    <xf numFmtId="0" fontId="14" fillId="18" borderId="32" xfId="56" applyFont="1" applyFill="1" applyBorder="1" applyAlignment="1" applyProtection="1">
      <alignment vertical="center" wrapText="1"/>
      <protection/>
    </xf>
    <xf numFmtId="164" fontId="16" fillId="0" borderId="36" xfId="56" applyNumberFormat="1" applyFont="1" applyFill="1" applyBorder="1" applyAlignment="1" applyProtection="1">
      <alignment vertical="center" wrapText="1"/>
      <protection locked="0"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Alignment="1" applyProtection="1">
      <alignment horizontal="left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4" fillId="18" borderId="10" xfId="56" applyFont="1" applyFill="1" applyBorder="1" applyAlignment="1" applyProtection="1">
      <alignment vertical="center" wrapText="1"/>
      <protection/>
    </xf>
    <xf numFmtId="164" fontId="2" fillId="0" borderId="12" xfId="0" applyNumberFormat="1" applyFont="1" applyBorder="1" applyAlignment="1">
      <alignment horizontal="center" vertical="center" wrapText="1"/>
    </xf>
    <xf numFmtId="0" fontId="14" fillId="18" borderId="38" xfId="56" applyFont="1" applyFill="1" applyBorder="1" applyAlignment="1" applyProtection="1">
      <alignment horizontal="left" vertical="center" wrapText="1" indent="1"/>
      <protection/>
    </xf>
    <xf numFmtId="0" fontId="14" fillId="18" borderId="11" xfId="56" applyFont="1" applyFill="1" applyBorder="1" applyAlignment="1" applyProtection="1">
      <alignment horizontal="lef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23" xfId="56" applyNumberFormat="1" applyFont="1" applyFill="1" applyBorder="1" applyAlignment="1" applyProtection="1">
      <alignment horizontal="left" vertical="center" wrapText="1" indent="1"/>
      <protection/>
    </xf>
    <xf numFmtId="49" fontId="16" fillId="7" borderId="31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18" borderId="12" xfId="56" applyNumberFormat="1" applyFont="1" applyFill="1" applyBorder="1" applyAlignment="1" applyProtection="1">
      <alignment horizontal="right" vertical="center" wrapText="1"/>
      <protection/>
    </xf>
    <xf numFmtId="164" fontId="14" fillId="18" borderId="33" xfId="56" applyNumberFormat="1" applyFont="1" applyFill="1" applyBorder="1" applyAlignment="1" applyProtection="1">
      <alignment horizontal="right" vertical="center" wrapText="1"/>
      <protection/>
    </xf>
    <xf numFmtId="164" fontId="14" fillId="18" borderId="12" xfId="56" applyNumberFormat="1" applyFont="1" applyFill="1" applyBorder="1" applyAlignment="1" applyProtection="1">
      <alignment horizontal="right" vertical="center" wrapText="1"/>
      <protection locked="0"/>
    </xf>
    <xf numFmtId="164" fontId="14" fillId="18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14" fillId="18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7" borderId="18" xfId="56" applyNumberFormat="1" applyFont="1" applyFill="1" applyBorder="1" applyAlignment="1" applyProtection="1">
      <alignment horizontal="right" vertical="center" wrapText="1"/>
      <protection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7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4" fillId="18" borderId="11" xfId="56" applyNumberFormat="1" applyFont="1" applyFill="1" applyBorder="1" applyAlignment="1" applyProtection="1">
      <alignment horizontal="left" vertical="center" wrapText="1" indent="1"/>
      <protection/>
    </xf>
    <xf numFmtId="164" fontId="16" fillId="7" borderId="13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41" xfId="0" applyFont="1" applyBorder="1" applyAlignment="1">
      <alignment horizontal="center" vertical="center" wrapText="1"/>
    </xf>
    <xf numFmtId="164" fontId="5" fillId="18" borderId="41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0" fillId="0" borderId="0" xfId="56" applyFont="1">
      <alignment/>
      <protection/>
    </xf>
    <xf numFmtId="0" fontId="2" fillId="0" borderId="0" xfId="0" applyFont="1" applyAlignment="1">
      <alignment vertical="center" wrapText="1"/>
    </xf>
    <xf numFmtId="0" fontId="2" fillId="18" borderId="23" xfId="0" applyFont="1" applyFill="1" applyBorder="1" applyAlignment="1">
      <alignment horizontal="center" vertical="center" wrapText="1"/>
    </xf>
    <xf numFmtId="164" fontId="5" fillId="18" borderId="17" xfId="0" applyNumberFormat="1" applyFont="1" applyFill="1" applyBorder="1" applyAlignment="1" applyProtection="1">
      <alignment vertical="center" wrapText="1"/>
      <protection locked="0"/>
    </xf>
    <xf numFmtId="0" fontId="2" fillId="18" borderId="23" xfId="0" applyFont="1" applyFill="1" applyBorder="1" applyAlignment="1">
      <alignment horizontal="center" vertical="center" wrapText="1"/>
    </xf>
    <xf numFmtId="164" fontId="2" fillId="18" borderId="17" xfId="0" applyNumberFormat="1" applyFont="1" applyFill="1" applyBorder="1" applyAlignment="1">
      <alignment horizontal="right" vertical="center" wrapText="1"/>
    </xf>
    <xf numFmtId="164" fontId="2" fillId="18" borderId="18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5" fillId="18" borderId="39" xfId="0" applyNumberFormat="1" applyFont="1" applyFill="1" applyBorder="1" applyAlignment="1">
      <alignment vertical="center" wrapText="1"/>
    </xf>
    <xf numFmtId="0" fontId="5" fillId="18" borderId="44" xfId="0" applyFont="1" applyFill="1" applyBorder="1" applyAlignment="1">
      <alignment horizontal="left" vertical="center" wrapText="1" indent="1"/>
    </xf>
    <xf numFmtId="0" fontId="12" fillId="19" borderId="44" xfId="0" applyFont="1" applyFill="1" applyBorder="1" applyAlignment="1">
      <alignment horizontal="center" vertical="center" wrapText="1"/>
    </xf>
    <xf numFmtId="0" fontId="12" fillId="19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44" xfId="0" applyFont="1" applyFill="1" applyBorder="1" applyAlignment="1">
      <alignment horizontal="left" vertical="center" wrapText="1" indent="1"/>
    </xf>
    <xf numFmtId="0" fontId="12" fillId="0" borderId="4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64" fontId="15" fillId="18" borderId="40" xfId="0" applyNumberFormat="1" applyFont="1" applyFill="1" applyBorder="1" applyAlignment="1" applyProtection="1">
      <alignment vertical="center" wrapText="1"/>
      <protection/>
    </xf>
    <xf numFmtId="0" fontId="15" fillId="18" borderId="34" xfId="0" applyFont="1" applyFill="1" applyBorder="1" applyAlignment="1">
      <alignment horizontal="left" vertical="center" wrapText="1" indent="1"/>
    </xf>
    <xf numFmtId="0" fontId="12" fillId="18" borderId="3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>
      <alignment vertical="center" wrapText="1"/>
    </xf>
    <xf numFmtId="0" fontId="15" fillId="18" borderId="10" xfId="0" applyFont="1" applyFill="1" applyBorder="1" applyAlignment="1">
      <alignment horizontal="left" vertical="center" wrapText="1" inden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4" fillId="0" borderId="4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5" fillId="18" borderId="10" xfId="0" applyFont="1" applyFill="1" applyBorder="1" applyAlignment="1">
      <alignment horizontal="left" vertical="center" wrapText="1" inden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1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horizontal="left" vertical="center" wrapText="1" inden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47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64" fontId="15" fillId="18" borderId="12" xfId="0" applyNumberFormat="1" applyFont="1" applyFill="1" applyBorder="1" applyAlignment="1" applyProtection="1">
      <alignment vertical="center" wrapText="1"/>
      <protection/>
    </xf>
    <xf numFmtId="0" fontId="15" fillId="18" borderId="4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64" fontId="20" fillId="18" borderId="40" xfId="0" applyNumberFormat="1" applyFont="1" applyFill="1" applyBorder="1" applyAlignment="1" applyProtection="1">
      <alignment vertical="center" wrapText="1"/>
      <protection locked="0"/>
    </xf>
    <xf numFmtId="0" fontId="20" fillId="18" borderId="34" xfId="0" applyFont="1" applyFill="1" applyBorder="1" applyAlignment="1">
      <alignment horizontal="left" vertical="center" wrapText="1" indent="1"/>
    </xf>
    <xf numFmtId="0" fontId="20" fillId="18" borderId="3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164" fontId="12" fillId="0" borderId="40" xfId="0" applyNumberFormat="1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0" fontId="20" fillId="0" borderId="25" xfId="0" applyFont="1" applyFill="1" applyBorder="1" applyAlignment="1">
      <alignment horizontal="center" vertical="center" wrapText="1"/>
    </xf>
    <xf numFmtId="49" fontId="15" fillId="18" borderId="10" xfId="0" applyNumberFormat="1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50" xfId="0" applyFont="1" applyFill="1" applyBorder="1" applyAlignment="1">
      <alignment horizontal="centerContinuous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36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2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 indent="1"/>
    </xf>
    <xf numFmtId="164" fontId="12" fillId="18" borderId="40" xfId="0" applyNumberFormat="1" applyFont="1" applyFill="1" applyBorder="1" applyAlignment="1" applyProtection="1">
      <alignment vertical="center" wrapText="1"/>
      <protection locked="0"/>
    </xf>
    <xf numFmtId="0" fontId="20" fillId="18" borderId="34" xfId="0" applyFont="1" applyFill="1" applyBorder="1" applyAlignment="1">
      <alignment horizontal="left" vertical="center" wrapText="1" indent="1"/>
    </xf>
    <xf numFmtId="0" fontId="12" fillId="18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45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12" fillId="0" borderId="45" xfId="0" applyNumberFormat="1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 inden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Continuous" vertical="center" wrapText="1"/>
    </xf>
    <xf numFmtId="0" fontId="2" fillId="0" borderId="55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 applyProtection="1" quotePrefix="1">
      <alignment horizontal="center" vertical="center"/>
      <protection/>
    </xf>
    <xf numFmtId="0" fontId="2" fillId="0" borderId="44" xfId="0" applyFont="1" applyFill="1" applyBorder="1" applyAlignment="1" applyProtection="1" quotePrefix="1">
      <alignment horizontal="left" vertical="center" indent="1"/>
      <protection/>
    </xf>
    <xf numFmtId="0" fontId="3" fillId="0" borderId="30" xfId="0" applyFont="1" applyBorder="1" applyAlignment="1" applyProtection="1">
      <alignment horizontal="right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10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64" fontId="4" fillId="16" borderId="46" xfId="0" applyNumberFormat="1" applyFont="1" applyFill="1" applyBorder="1" applyAlignment="1">
      <alignment horizontal="left" vertical="center" wrapText="1"/>
    </xf>
    <xf numFmtId="0" fontId="1" fillId="16" borderId="57" xfId="0" applyFont="1" applyFill="1" applyBorder="1" applyAlignment="1">
      <alignment horizontal="left" vertical="center"/>
    </xf>
    <xf numFmtId="0" fontId="13" fillId="16" borderId="58" xfId="0" applyFont="1" applyFill="1" applyBorder="1" applyAlignment="1" applyProtection="1">
      <alignment horizontal="left" vertical="center" wrapText="1"/>
      <protection locked="0"/>
    </xf>
    <xf numFmtId="174" fontId="13" fillId="16" borderId="59" xfId="40" applyNumberFormat="1" applyFont="1" applyFill="1" applyBorder="1" applyAlignment="1" applyProtection="1">
      <alignment horizontal="right" vertical="center" wrapText="1"/>
      <protection/>
    </xf>
    <xf numFmtId="174" fontId="13" fillId="16" borderId="60" xfId="40" applyNumberFormat="1" applyFont="1" applyFill="1" applyBorder="1" applyAlignment="1" applyProtection="1">
      <alignment horizontal="right" vertical="center" wrapText="1"/>
      <protection/>
    </xf>
    <xf numFmtId="174" fontId="9" fillId="16" borderId="61" xfId="40" applyNumberFormat="1" applyFont="1" applyFill="1" applyBorder="1" applyAlignment="1" applyProtection="1">
      <alignment horizontal="right" vertical="center" wrapText="1"/>
      <protection/>
    </xf>
    <xf numFmtId="164" fontId="40" fillId="0" borderId="0" xfId="0" applyNumberFormat="1" applyFont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40" fillId="0" borderId="23" xfId="0" applyNumberFormat="1" applyFont="1" applyBorder="1" applyAlignment="1" applyProtection="1">
      <alignment horizontal="left" vertical="center" wrapText="1"/>
      <protection locked="0"/>
    </xf>
    <xf numFmtId="164" fontId="40" fillId="0" borderId="16" xfId="0" applyNumberFormat="1" applyFont="1" applyBorder="1" applyAlignment="1" applyProtection="1">
      <alignment vertical="center" wrapText="1"/>
      <protection locked="0"/>
    </xf>
    <xf numFmtId="1" fontId="40" fillId="0" borderId="16" xfId="0" applyNumberFormat="1" applyFont="1" applyBorder="1" applyAlignment="1" applyProtection="1">
      <alignment horizontal="right" vertical="center" wrapText="1"/>
      <protection locked="0"/>
    </xf>
    <xf numFmtId="164" fontId="40" fillId="0" borderId="18" xfId="0" applyNumberFormat="1" applyFont="1" applyBorder="1" applyAlignment="1" applyProtection="1">
      <alignment vertical="center" wrapText="1"/>
      <protection locked="0"/>
    </xf>
    <xf numFmtId="164" fontId="40" fillId="0" borderId="23" xfId="0" applyNumberFormat="1" applyFont="1" applyBorder="1" applyAlignment="1">
      <alignment horizontal="left" vertical="center" wrapText="1"/>
    </xf>
    <xf numFmtId="164" fontId="40" fillId="0" borderId="23" xfId="0" applyNumberFormat="1" applyFont="1" applyBorder="1" applyAlignment="1" applyProtection="1">
      <alignment horizontal="center" vertical="center" wrapText="1"/>
      <protection locked="0"/>
    </xf>
    <xf numFmtId="164" fontId="40" fillId="0" borderId="19" xfId="0" applyNumberFormat="1" applyFont="1" applyBorder="1" applyAlignment="1" applyProtection="1">
      <alignment horizontal="center" vertical="center" wrapText="1"/>
      <protection locked="0"/>
    </xf>
    <xf numFmtId="164" fontId="40" fillId="0" borderId="20" xfId="0" applyNumberFormat="1" applyFont="1" applyBorder="1" applyAlignment="1" applyProtection="1">
      <alignment vertical="center" wrapText="1"/>
      <protection locked="0"/>
    </xf>
    <xf numFmtId="1" fontId="40" fillId="0" borderId="20" xfId="0" applyNumberFormat="1" applyFont="1" applyBorder="1" applyAlignment="1" applyProtection="1">
      <alignment horizontal="right" vertical="center" wrapText="1"/>
      <protection locked="0"/>
    </xf>
    <xf numFmtId="164" fontId="40" fillId="0" borderId="22" xfId="0" applyNumberFormat="1" applyFont="1" applyBorder="1" applyAlignment="1" applyProtection="1">
      <alignment vertical="center" wrapText="1"/>
      <protection locked="0"/>
    </xf>
    <xf numFmtId="164" fontId="10" fillId="16" borderId="11" xfId="0" applyNumberFormat="1" applyFont="1" applyFill="1" applyBorder="1" applyAlignment="1">
      <alignment horizontal="left" vertical="center" wrapText="1"/>
    </xf>
    <xf numFmtId="164" fontId="40" fillId="15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62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vertical="center" wrapText="1"/>
      <protection/>
    </xf>
    <xf numFmtId="164" fontId="0" fillId="0" borderId="50" xfId="0" applyNumberFormat="1" applyFont="1" applyBorder="1" applyAlignment="1" applyProtection="1">
      <alignment horizontal="center" vertical="center" wrapText="1"/>
      <protection locked="0"/>
    </xf>
    <xf numFmtId="174" fontId="0" fillId="0" borderId="63" xfId="4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>
      <alignment vertical="center" wrapText="1"/>
    </xf>
    <xf numFmtId="164" fontId="2" fillId="0" borderId="50" xfId="0" applyNumberFormat="1" applyFont="1" applyBorder="1" applyAlignment="1" applyProtection="1">
      <alignment horizontal="center" vertical="center" wrapText="1"/>
      <protection locked="0"/>
    </xf>
    <xf numFmtId="164" fontId="0" fillId="0" borderId="64" xfId="0" applyNumberFormat="1" applyFont="1" applyBorder="1" applyAlignment="1" applyProtection="1">
      <alignment horizontal="center" vertical="center" wrapText="1"/>
      <protection locked="0"/>
    </xf>
    <xf numFmtId="174" fontId="0" fillId="0" borderId="65" xfId="40" applyNumberFormat="1" applyFont="1" applyBorder="1" applyAlignment="1" applyProtection="1">
      <alignment vertical="center" wrapText="1"/>
      <protection locked="0"/>
    </xf>
    <xf numFmtId="164" fontId="2" fillId="16" borderId="46" xfId="0" applyNumberFormat="1" applyFont="1" applyFill="1" applyBorder="1" applyAlignment="1">
      <alignment horizontal="left" vertical="center" wrapText="1"/>
    </xf>
    <xf numFmtId="174" fontId="2" fillId="16" borderId="61" xfId="4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5" fillId="18" borderId="18" xfId="0" applyNumberFormat="1" applyFont="1" applyFill="1" applyBorder="1" applyAlignment="1" applyProtection="1">
      <alignment vertical="center" wrapText="1"/>
      <protection locked="0"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2" fillId="0" borderId="11" xfId="57" applyFont="1" applyBorder="1" applyAlignment="1" applyProtection="1">
      <alignment horizontal="center" vertical="center" wrapText="1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41" xfId="57" applyFont="1" applyBorder="1" applyAlignment="1" applyProtection="1">
      <alignment horizontal="center" vertical="center"/>
      <protection/>
    </xf>
    <xf numFmtId="0" fontId="2" fillId="0" borderId="61" xfId="57" applyFont="1" applyBorder="1" applyAlignment="1" applyProtection="1">
      <alignment horizontal="center" vertical="center"/>
      <protection/>
    </xf>
    <xf numFmtId="0" fontId="0" fillId="0" borderId="31" xfId="57" applyFont="1" applyBorder="1" applyAlignment="1" applyProtection="1">
      <alignment horizontal="center"/>
      <protection/>
    </xf>
    <xf numFmtId="0" fontId="12" fillId="0" borderId="51" xfId="57" applyFont="1" applyBorder="1" applyProtection="1">
      <alignment/>
      <protection locked="0"/>
    </xf>
    <xf numFmtId="164" fontId="12" fillId="0" borderId="35" xfId="57" applyNumberFormat="1" applyFont="1" applyBorder="1" applyProtection="1">
      <alignment/>
      <protection locked="0"/>
    </xf>
    <xf numFmtId="164" fontId="12" fillId="0" borderId="14" xfId="57" applyNumberFormat="1" applyFont="1" applyBorder="1" applyProtection="1">
      <alignment/>
      <protection locked="0"/>
    </xf>
    <xf numFmtId="164" fontId="12" fillId="18" borderId="66" xfId="57" applyNumberFormat="1" applyFont="1" applyFill="1" applyBorder="1" applyProtection="1">
      <alignment/>
      <protection/>
    </xf>
    <xf numFmtId="0" fontId="0" fillId="0" borderId="23" xfId="57" applyFont="1" applyBorder="1" applyAlignment="1" applyProtection="1">
      <alignment horizontal="center"/>
      <protection/>
    </xf>
    <xf numFmtId="0" fontId="12" fillId="0" borderId="17" xfId="57" applyFont="1" applyBorder="1" applyProtection="1">
      <alignment/>
      <protection locked="0"/>
    </xf>
    <xf numFmtId="164" fontId="12" fillId="0" borderId="16" xfId="57" applyNumberFormat="1" applyFont="1" applyBorder="1" applyProtection="1">
      <alignment/>
      <protection locked="0"/>
    </xf>
    <xf numFmtId="164" fontId="12" fillId="18" borderId="63" xfId="57" applyNumberFormat="1" applyFont="1" applyFill="1" applyBorder="1" applyProtection="1">
      <alignment/>
      <protection/>
    </xf>
    <xf numFmtId="164" fontId="12" fillId="0" borderId="17" xfId="57" applyNumberFormat="1" applyFont="1" applyBorder="1" applyProtection="1">
      <alignment/>
      <protection locked="0"/>
    </xf>
    <xf numFmtId="0" fontId="0" fillId="0" borderId="19" xfId="57" applyFont="1" applyBorder="1" applyAlignment="1" applyProtection="1">
      <alignment horizontal="center"/>
      <protection/>
    </xf>
    <xf numFmtId="0" fontId="12" fillId="0" borderId="21" xfId="57" applyFont="1" applyBorder="1" applyProtection="1">
      <alignment/>
      <protection locked="0"/>
    </xf>
    <xf numFmtId="164" fontId="12" fillId="0" borderId="44" xfId="57" applyNumberFormat="1" applyFont="1" applyBorder="1" applyProtection="1">
      <alignment/>
      <protection locked="0"/>
    </xf>
    <xf numFmtId="164" fontId="12" fillId="0" borderId="20" xfId="57" applyNumberFormat="1" applyFont="1" applyBorder="1" applyProtection="1">
      <alignment/>
      <protection locked="0"/>
    </xf>
    <xf numFmtId="164" fontId="12" fillId="0" borderId="21" xfId="57" applyNumberFormat="1" applyFont="1" applyBorder="1" applyProtection="1">
      <alignment/>
      <protection locked="0"/>
    </xf>
    <xf numFmtId="164" fontId="12" fillId="18" borderId="65" xfId="57" applyNumberFormat="1" applyFont="1" applyFill="1" applyBorder="1" applyProtection="1">
      <alignment/>
      <protection/>
    </xf>
    <xf numFmtId="0" fontId="0" fillId="0" borderId="11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164" fontId="5" fillId="18" borderId="42" xfId="57" applyNumberFormat="1" applyFont="1" applyFill="1" applyBorder="1" applyProtection="1">
      <alignment/>
      <protection/>
    </xf>
    <xf numFmtId="164" fontId="5" fillId="18" borderId="10" xfId="57" applyNumberFormat="1" applyFont="1" applyFill="1" applyBorder="1" applyProtection="1">
      <alignment/>
      <protection/>
    </xf>
    <xf numFmtId="164" fontId="5" fillId="18" borderId="41" xfId="57" applyNumberFormat="1" applyFont="1" applyFill="1" applyBorder="1" applyProtection="1">
      <alignment/>
      <protection/>
    </xf>
    <xf numFmtId="164" fontId="5" fillId="18" borderId="61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164" fontId="42" fillId="0" borderId="0" xfId="0" applyNumberFormat="1" applyFont="1" applyAlignment="1">
      <alignment vertical="center"/>
    </xf>
    <xf numFmtId="164" fontId="42" fillId="0" borderId="67" xfId="0" applyNumberFormat="1" applyFont="1" applyBorder="1" applyAlignment="1">
      <alignment horizontal="center" vertical="center"/>
    </xf>
    <xf numFmtId="164" fontId="42" fillId="0" borderId="68" xfId="0" applyNumberFormat="1" applyFont="1" applyBorder="1" applyAlignment="1">
      <alignment horizontal="center" vertical="center"/>
    </xf>
    <xf numFmtId="164" fontId="42" fillId="0" borderId="39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 wrapText="1"/>
    </xf>
    <xf numFmtId="164" fontId="14" fillId="0" borderId="61" xfId="0" applyNumberFormat="1" applyFont="1" applyBorder="1" applyAlignment="1">
      <alignment horizontal="center" vertical="center" wrapText="1"/>
    </xf>
    <xf numFmtId="164" fontId="14" fillId="0" borderId="41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69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164" fontId="5" fillId="0" borderId="61" xfId="0" applyNumberFormat="1" applyFont="1" applyBorder="1" applyAlignment="1">
      <alignment horizontal="left" vertical="center" wrapText="1" indent="1"/>
    </xf>
    <xf numFmtId="164" fontId="12" fillId="21" borderId="10" xfId="0" applyNumberFormat="1" applyFont="1" applyFill="1" applyBorder="1" applyAlignment="1" applyProtection="1">
      <alignment vertical="center" wrapText="1"/>
      <protection/>
    </xf>
    <xf numFmtId="164" fontId="12" fillId="18" borderId="61" xfId="0" applyNumberFormat="1" applyFont="1" applyFill="1" applyBorder="1" applyAlignment="1" applyProtection="1">
      <alignment vertical="center" wrapText="1"/>
      <protection/>
    </xf>
    <xf numFmtId="164" fontId="12" fillId="18" borderId="11" xfId="0" applyNumberFormat="1" applyFont="1" applyFill="1" applyBorder="1" applyAlignment="1" applyProtection="1">
      <alignment vertical="center" wrapText="1"/>
      <protection/>
    </xf>
    <xf numFmtId="164" fontId="12" fillId="18" borderId="10" xfId="0" applyNumberFormat="1" applyFont="1" applyFill="1" applyBorder="1" applyAlignment="1" applyProtection="1">
      <alignment vertical="center" wrapText="1"/>
      <protection/>
    </xf>
    <xf numFmtId="164" fontId="12" fillId="18" borderId="12" xfId="0" applyNumberFormat="1" applyFont="1" applyFill="1" applyBorder="1" applyAlignment="1" applyProtection="1">
      <alignment vertical="center" wrapText="1"/>
      <protection/>
    </xf>
    <xf numFmtId="164" fontId="12" fillId="18" borderId="61" xfId="0" applyNumberFormat="1" applyFont="1" applyFill="1" applyBorder="1" applyAlignment="1">
      <alignment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12" fillId="0" borderId="63" xfId="0" applyNumberFormat="1" applyFont="1" applyBorder="1" applyAlignment="1" applyProtection="1">
      <alignment horizontal="left" vertical="center" wrapText="1" indent="1"/>
      <protection locked="0"/>
    </xf>
    <xf numFmtId="165" fontId="12" fillId="0" borderId="16" xfId="0" applyNumberFormat="1" applyFont="1" applyBorder="1" applyAlignment="1" applyProtection="1">
      <alignment vertical="center" wrapText="1"/>
      <protection locked="0"/>
    </xf>
    <xf numFmtId="164" fontId="12" fillId="0" borderId="63" xfId="0" applyNumberFormat="1" applyFont="1" applyBorder="1" applyAlignment="1" applyProtection="1">
      <alignment vertical="center" wrapText="1"/>
      <protection locked="0"/>
    </xf>
    <xf numFmtId="164" fontId="12" fillId="0" borderId="23" xfId="0" applyNumberFormat="1" applyFont="1" applyBorder="1" applyAlignment="1" applyProtection="1">
      <alignment vertical="center" wrapText="1"/>
      <protection locked="0"/>
    </xf>
    <xf numFmtId="164" fontId="12" fillId="18" borderId="63" xfId="0" applyNumberFormat="1" applyFont="1" applyFill="1" applyBorder="1" applyAlignment="1">
      <alignment vertical="center" wrapText="1"/>
    </xf>
    <xf numFmtId="164" fontId="5" fillId="0" borderId="61" xfId="0" applyNumberFormat="1" applyFont="1" applyBorder="1" applyAlignment="1" applyProtection="1">
      <alignment horizontal="left" vertical="center" wrapText="1" indent="1"/>
      <protection locked="0"/>
    </xf>
    <xf numFmtId="164" fontId="12" fillId="0" borderId="63" xfId="0" applyNumberFormat="1" applyFont="1" applyBorder="1" applyAlignment="1">
      <alignment horizontal="left" vertical="center" wrapText="1" indent="1"/>
    </xf>
    <xf numFmtId="164" fontId="12" fillId="21" borderId="41" xfId="0" applyNumberFormat="1" applyFont="1" applyFill="1" applyBorder="1" applyAlignment="1" applyProtection="1">
      <alignment vertical="center" wrapText="1"/>
      <protection/>
    </xf>
    <xf numFmtId="164" fontId="12" fillId="18" borderId="46" xfId="0" applyNumberFormat="1" applyFont="1" applyFill="1" applyBorder="1" applyAlignment="1" applyProtection="1">
      <alignment vertical="center" wrapText="1"/>
      <protection/>
    </xf>
    <xf numFmtId="164" fontId="12" fillId="18" borderId="41" xfId="0" applyNumberFormat="1" applyFont="1" applyFill="1" applyBorder="1" applyAlignment="1" applyProtection="1">
      <alignment vertical="center" wrapText="1"/>
      <protection/>
    </xf>
    <xf numFmtId="164" fontId="5" fillId="0" borderId="52" xfId="0" applyNumberFormat="1" applyFont="1" applyBorder="1" applyAlignment="1">
      <alignment horizontal="centerContinuous" vertical="center"/>
    </xf>
    <xf numFmtId="164" fontId="5" fillId="0" borderId="47" xfId="0" applyNumberFormat="1" applyFont="1" applyBorder="1" applyAlignment="1">
      <alignment horizontal="centerContinuous" vertical="center"/>
    </xf>
    <xf numFmtId="164" fontId="5" fillId="0" borderId="70" xfId="0" applyNumberFormat="1" applyFont="1" applyBorder="1" applyAlignment="1">
      <alignment horizontal="centerContinuous" vertical="center"/>
    </xf>
    <xf numFmtId="164" fontId="5" fillId="0" borderId="67" xfId="0" applyNumberFormat="1" applyFont="1" applyBorder="1" applyAlignment="1">
      <alignment horizontal="center" vertical="center"/>
    </xf>
    <xf numFmtId="164" fontId="5" fillId="0" borderId="6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61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12" fillId="20" borderId="61" xfId="0" applyNumberFormat="1" applyFont="1" applyFill="1" applyBorder="1" applyAlignment="1">
      <alignment vertical="center" wrapText="1"/>
    </xf>
    <xf numFmtId="164" fontId="12" fillId="20" borderId="42" xfId="0" applyNumberFormat="1" applyFont="1" applyFill="1" applyBorder="1" applyAlignment="1">
      <alignment vertical="center" wrapText="1"/>
    </xf>
    <xf numFmtId="164" fontId="5" fillId="18" borderId="11" xfId="0" applyNumberFormat="1" applyFont="1" applyFill="1" applyBorder="1" applyAlignment="1" applyProtection="1">
      <alignment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5" fontId="12" fillId="0" borderId="63" xfId="0" applyNumberFormat="1" applyFont="1" applyBorder="1" applyAlignment="1" applyProtection="1">
      <alignment vertical="center" wrapText="1"/>
      <protection locked="0"/>
    </xf>
    <xf numFmtId="164" fontId="5" fillId="18" borderId="10" xfId="0" applyNumberFormat="1" applyFont="1" applyFill="1" applyBorder="1" applyAlignment="1" applyProtection="1">
      <alignment vertical="center" wrapText="1"/>
      <protection/>
    </xf>
    <xf numFmtId="164" fontId="5" fillId="18" borderId="12" xfId="0" applyNumberFormat="1" applyFont="1" applyFill="1" applyBorder="1" applyAlignment="1" applyProtection="1">
      <alignment vertical="center" wrapText="1"/>
      <protection/>
    </xf>
    <xf numFmtId="164" fontId="5" fillId="18" borderId="1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wrapText="1"/>
    </xf>
    <xf numFmtId="0" fontId="5" fillId="0" borderId="31" xfId="0" applyFont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12" fillId="0" borderId="23" xfId="0" applyFont="1" applyBorder="1" applyAlignment="1" applyProtection="1">
      <alignment vertical="center" wrapText="1"/>
      <protection locked="0"/>
    </xf>
    <xf numFmtId="164" fontId="12" fillId="0" borderId="15" xfId="0" applyNumberFormat="1" applyFont="1" applyBorder="1" applyAlignment="1" applyProtection="1">
      <alignment horizontal="center" vertical="center" wrapText="1"/>
      <protection locked="0"/>
    </xf>
    <xf numFmtId="164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18" borderId="12" xfId="0" applyNumberFormat="1" applyFont="1" applyFill="1" applyBorder="1" applyAlignment="1">
      <alignment horizontal="center" vertical="center" wrapText="1"/>
    </xf>
    <xf numFmtId="174" fontId="5" fillId="18" borderId="12" xfId="40" applyNumberFormat="1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vertical="center" wrapText="1"/>
      <protection locked="0"/>
    </xf>
    <xf numFmtId="0" fontId="0" fillId="18" borderId="11" xfId="0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vertical="center" wrapText="1"/>
    </xf>
    <xf numFmtId="164" fontId="5" fillId="18" borderId="28" xfId="0" applyNumberFormat="1" applyFont="1" applyFill="1" applyBorder="1" applyAlignment="1">
      <alignment vertical="center" wrapText="1"/>
    </xf>
    <xf numFmtId="164" fontId="5" fillId="18" borderId="29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43" fillId="0" borderId="0" xfId="0" applyNumberFormat="1" applyFont="1" applyAlignment="1">
      <alignment horizontal="right"/>
    </xf>
    <xf numFmtId="0" fontId="2" fillId="0" borderId="38" xfId="57" applyFont="1" applyBorder="1" applyAlignment="1" applyProtection="1">
      <alignment horizontal="center" vertical="center" wrapText="1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" fillId="0" borderId="33" xfId="57" applyFont="1" applyBorder="1" applyAlignment="1" applyProtection="1">
      <alignment horizontal="center" vertical="center"/>
      <protection/>
    </xf>
    <xf numFmtId="0" fontId="21" fillId="0" borderId="0" xfId="57" applyFont="1" applyProtection="1">
      <alignment/>
      <protection/>
    </xf>
    <xf numFmtId="0" fontId="0" fillId="0" borderId="11" xfId="57" applyFont="1" applyBorder="1" applyAlignment="1" applyProtection="1">
      <alignment horizontal="left" vertical="center" indent="1"/>
      <protection/>
    </xf>
    <xf numFmtId="0" fontId="15" fillId="0" borderId="10" xfId="57" applyFont="1" applyBorder="1" applyAlignment="1" applyProtection="1">
      <alignment horizontal="left" vertical="center" indent="1"/>
      <protection/>
    </xf>
    <xf numFmtId="164" fontId="12" fillId="0" borderId="10" xfId="57" applyNumberFormat="1" applyFont="1" applyBorder="1" applyAlignment="1" applyProtection="1">
      <alignment vertical="center"/>
      <protection/>
    </xf>
    <xf numFmtId="164" fontId="12" fillId="0" borderId="12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/>
    </xf>
    <xf numFmtId="0" fontId="1" fillId="0" borderId="0" xfId="57" applyAlignment="1" applyProtection="1">
      <alignment vertical="center"/>
      <protection/>
    </xf>
    <xf numFmtId="0" fontId="0" fillId="0" borderId="23" xfId="57" applyFont="1" applyBorder="1" applyAlignment="1" applyProtection="1">
      <alignment horizontal="left" vertical="center" indent="1"/>
      <protection/>
    </xf>
    <xf numFmtId="0" fontId="12" fillId="0" borderId="16" xfId="57" applyFont="1" applyBorder="1" applyAlignment="1" applyProtection="1">
      <alignment horizontal="left" vertical="center" indent="1"/>
      <protection locked="0"/>
    </xf>
    <xf numFmtId="164" fontId="12" fillId="0" borderId="16" xfId="57" applyNumberFormat="1" applyFont="1" applyBorder="1" applyAlignment="1" applyProtection="1">
      <alignment vertical="center"/>
      <protection locked="0"/>
    </xf>
    <xf numFmtId="164" fontId="12" fillId="18" borderId="18" xfId="57" applyNumberFormat="1" applyFont="1" applyFill="1" applyBorder="1" applyAlignment="1" applyProtection="1">
      <alignment vertical="center"/>
      <protection/>
    </xf>
    <xf numFmtId="0" fontId="21" fillId="0" borderId="0" xfId="57" applyFont="1" applyAlignment="1" applyProtection="1">
      <alignment vertical="center"/>
      <protection locked="0"/>
    </xf>
    <xf numFmtId="0" fontId="1" fillId="0" borderId="0" xfId="57" applyAlignment="1" applyProtection="1">
      <alignment vertical="center"/>
      <protection locked="0"/>
    </xf>
    <xf numFmtId="0" fontId="0" fillId="0" borderId="24" xfId="57" applyFont="1" applyBorder="1" applyAlignment="1" applyProtection="1">
      <alignment horizontal="left" vertical="center" indent="1"/>
      <protection/>
    </xf>
    <xf numFmtId="0" fontId="12" fillId="0" borderId="13" xfId="57" applyFont="1" applyBorder="1" applyAlignment="1" applyProtection="1">
      <alignment horizontal="left" vertical="center" indent="1"/>
      <protection locked="0"/>
    </xf>
    <xf numFmtId="164" fontId="12" fillId="0" borderId="13" xfId="57" applyNumberFormat="1" applyFont="1" applyBorder="1" applyAlignment="1" applyProtection="1">
      <alignment vertical="center"/>
      <protection locked="0"/>
    </xf>
    <xf numFmtId="164" fontId="12" fillId="18" borderId="15" xfId="57" applyNumberFormat="1" applyFont="1" applyFill="1" applyBorder="1" applyAlignment="1" applyProtection="1">
      <alignment vertical="center"/>
      <protection/>
    </xf>
    <xf numFmtId="0" fontId="12" fillId="0" borderId="20" xfId="57" applyFont="1" applyBorder="1" applyAlignment="1" applyProtection="1">
      <alignment horizontal="left" vertical="center" indent="1"/>
      <protection locked="0"/>
    </xf>
    <xf numFmtId="164" fontId="12" fillId="0" borderId="20" xfId="57" applyNumberFormat="1" applyFont="1" applyBorder="1" applyAlignment="1" applyProtection="1">
      <alignment vertical="center"/>
      <protection locked="0"/>
    </xf>
    <xf numFmtId="164" fontId="12" fillId="18" borderId="22" xfId="57" applyNumberFormat="1" applyFont="1" applyFill="1" applyBorder="1" applyAlignment="1" applyProtection="1">
      <alignment vertical="center"/>
      <protection/>
    </xf>
    <xf numFmtId="0" fontId="5" fillId="18" borderId="10" xfId="57" applyFont="1" applyFill="1" applyBorder="1" applyAlignment="1" applyProtection="1">
      <alignment horizontal="left" vertical="center" indent="1"/>
      <protection/>
    </xf>
    <xf numFmtId="164" fontId="5" fillId="18" borderId="10" xfId="57" applyNumberFormat="1" applyFont="1" applyFill="1" applyBorder="1" applyAlignment="1" applyProtection="1">
      <alignment vertical="center"/>
      <protection/>
    </xf>
    <xf numFmtId="164" fontId="5" fillId="18" borderId="12" xfId="57" applyNumberFormat="1" applyFont="1" applyFill="1" applyBorder="1" applyAlignment="1" applyProtection="1">
      <alignment vertical="center"/>
      <protection/>
    </xf>
    <xf numFmtId="0" fontId="15" fillId="0" borderId="10" xfId="57" applyFont="1" applyFill="1" applyBorder="1" applyAlignment="1" applyProtection="1">
      <alignment horizontal="left" vertical="center" indent="1"/>
      <protection/>
    </xf>
    <xf numFmtId="164" fontId="12" fillId="0" borderId="10" xfId="57" applyNumberFormat="1" applyFont="1" applyFill="1" applyBorder="1" applyAlignment="1" applyProtection="1">
      <alignment vertical="center"/>
      <protection/>
    </xf>
    <xf numFmtId="0" fontId="0" fillId="0" borderId="31" xfId="57" applyFont="1" applyBorder="1" applyAlignment="1" applyProtection="1">
      <alignment horizontal="left" vertical="center" indent="1"/>
      <protection/>
    </xf>
    <xf numFmtId="0" fontId="2" fillId="0" borderId="11" xfId="57" applyFont="1" applyBorder="1" applyAlignment="1" applyProtection="1">
      <alignment horizontal="left" vertical="center" indent="1"/>
      <protection/>
    </xf>
    <xf numFmtId="0" fontId="21" fillId="0" borderId="0" xfId="57" applyFont="1" applyProtection="1">
      <alignment/>
      <protection locked="0"/>
    </xf>
    <xf numFmtId="164" fontId="44" fillId="0" borderId="0" xfId="0" applyNumberFormat="1" applyFont="1" applyAlignment="1">
      <alignment horizontal="right" wrapText="1"/>
    </xf>
    <xf numFmtId="164" fontId="10" fillId="0" borderId="10" xfId="0" applyNumberFormat="1" applyFont="1" applyBorder="1" applyAlignment="1" applyProtection="1">
      <alignment vertical="center" wrapText="1"/>
      <protection locked="0"/>
    </xf>
    <xf numFmtId="164" fontId="10" fillId="0" borderId="12" xfId="0" applyNumberFormat="1" applyFont="1" applyBorder="1" applyAlignment="1" applyProtection="1">
      <alignment vertical="center" wrapText="1"/>
      <protection locked="0"/>
    </xf>
    <xf numFmtId="0" fontId="12" fillId="0" borderId="34" xfId="57" applyFont="1" applyBorder="1" applyAlignment="1" applyProtection="1">
      <alignment horizontal="left" vertical="center" indent="1"/>
      <protection/>
    </xf>
    <xf numFmtId="164" fontId="12" fillId="0" borderId="34" xfId="57" applyNumberFormat="1" applyFont="1" applyBorder="1" applyAlignment="1" applyProtection="1">
      <alignment vertical="center"/>
      <protection locked="0"/>
    </xf>
    <xf numFmtId="164" fontId="12" fillId="18" borderId="40" xfId="57" applyNumberFormat="1" applyFont="1" applyFill="1" applyBorder="1" applyAlignment="1" applyProtection="1">
      <alignment vertical="center"/>
      <protection/>
    </xf>
    <xf numFmtId="0" fontId="2" fillId="0" borderId="11" xfId="57" applyFont="1" applyBorder="1" applyAlignment="1" applyProtection="1">
      <alignment horizontal="center"/>
      <protection/>
    </xf>
    <xf numFmtId="0" fontId="2" fillId="18" borderId="10" xfId="57" applyFont="1" applyFill="1" applyBorder="1" applyAlignment="1" applyProtection="1">
      <alignment horizontal="left" indent="1"/>
      <protection locked="0"/>
    </xf>
    <xf numFmtId="164" fontId="2" fillId="18" borderId="10" xfId="57" applyNumberFormat="1" applyFont="1" applyFill="1" applyBorder="1" applyProtection="1">
      <alignment/>
      <protection/>
    </xf>
    <xf numFmtId="164" fontId="2" fillId="18" borderId="12" xfId="57" applyNumberFormat="1" applyFont="1" applyFill="1" applyBorder="1" applyProtection="1">
      <alignment/>
      <protection/>
    </xf>
    <xf numFmtId="0" fontId="2" fillId="18" borderId="11" xfId="57" applyFont="1" applyFill="1" applyBorder="1" applyProtection="1">
      <alignment/>
      <protection locked="0"/>
    </xf>
    <xf numFmtId="0" fontId="2" fillId="18" borderId="10" xfId="57" applyFont="1" applyFill="1" applyBorder="1" applyProtection="1">
      <alignment/>
      <protection locked="0"/>
    </xf>
    <xf numFmtId="164" fontId="2" fillId="18" borderId="10" xfId="57" applyNumberFormat="1" applyFont="1" applyFill="1" applyBorder="1" applyProtection="1">
      <alignment/>
      <protection locked="0"/>
    </xf>
    <xf numFmtId="0" fontId="42" fillId="18" borderId="12" xfId="57" applyFont="1" applyFill="1" applyBorder="1" applyProtection="1">
      <alignment/>
      <protection/>
    </xf>
    <xf numFmtId="0" fontId="45" fillId="0" borderId="23" xfId="0" applyFont="1" applyBorder="1" applyAlignment="1">
      <alignment vertical="center"/>
    </xf>
    <xf numFmtId="174" fontId="45" fillId="0" borderId="16" xfId="40" applyNumberFormat="1" applyFont="1" applyBorder="1" applyAlignment="1">
      <alignment vertical="center"/>
    </xf>
    <xf numFmtId="0" fontId="12" fillId="0" borderId="31" xfId="0" applyFont="1" applyBorder="1" applyAlignment="1" applyProtection="1">
      <alignment horizontal="left" vertical="center" wrapText="1" indent="1"/>
      <protection locked="0"/>
    </xf>
    <xf numFmtId="174" fontId="45" fillId="0" borderId="18" xfId="40" applyNumberFormat="1" applyFont="1" applyBorder="1" applyAlignment="1">
      <alignment vertical="center"/>
    </xf>
    <xf numFmtId="174" fontId="12" fillId="0" borderId="14" xfId="40" applyNumberFormat="1" applyFont="1" applyBorder="1" applyAlignment="1" applyProtection="1">
      <alignment vertical="center" wrapText="1"/>
      <protection locked="0"/>
    </xf>
    <xf numFmtId="174" fontId="0" fillId="0" borderId="15" xfId="40" applyNumberFormat="1" applyBorder="1" applyAlignment="1">
      <alignment vertical="center" wrapText="1"/>
    </xf>
    <xf numFmtId="174" fontId="12" fillId="0" borderId="17" xfId="40" applyNumberFormat="1" applyFont="1" applyBorder="1" applyAlignment="1" applyProtection="1">
      <alignment vertical="center" wrapText="1"/>
      <protection locked="0"/>
    </xf>
    <xf numFmtId="174" fontId="0" fillId="0" borderId="18" xfId="40" applyNumberFormat="1" applyBorder="1" applyAlignment="1">
      <alignment vertical="center" wrapText="1"/>
    </xf>
    <xf numFmtId="174" fontId="5" fillId="18" borderId="41" xfId="4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45" fillId="0" borderId="16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 applyProtection="1">
      <alignment horizontal="left" vertical="center" wrapText="1"/>
      <protection/>
    </xf>
    <xf numFmtId="0" fontId="48" fillId="22" borderId="37" xfId="0" applyFont="1" applyFill="1" applyBorder="1" applyAlignment="1" applyProtection="1">
      <alignment horizontal="left" vertical="center" wrapText="1"/>
      <protection/>
    </xf>
    <xf numFmtId="0" fontId="50" fillId="22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/>
    </xf>
    <xf numFmtId="0" fontId="46" fillId="0" borderId="0" xfId="0" applyFont="1" applyFill="1" applyBorder="1" applyAlignment="1" applyProtection="1">
      <alignment horizontal="right" vertical="top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181" fontId="49" fillId="0" borderId="0" xfId="0" applyNumberFormat="1" applyFont="1" applyFill="1" applyAlignment="1">
      <alignment/>
    </xf>
    <xf numFmtId="0" fontId="9" fillId="0" borderId="7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4" fontId="2" fillId="0" borderId="72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right" wrapText="1"/>
    </xf>
    <xf numFmtId="0" fontId="51" fillId="0" borderId="73" xfId="0" applyFont="1" applyFill="1" applyBorder="1" applyAlignment="1" applyProtection="1">
      <alignment horizontal="right" vertical="top"/>
      <protection/>
    </xf>
    <xf numFmtId="181" fontId="47" fillId="0" borderId="21" xfId="0" applyNumberFormat="1" applyFont="1" applyFill="1" applyBorder="1" applyAlignment="1" applyProtection="1">
      <alignment horizontal="center" vertical="center"/>
      <protection/>
    </xf>
    <xf numFmtId="181" fontId="47" fillId="0" borderId="74" xfId="0" applyNumberFormat="1" applyFont="1" applyFill="1" applyBorder="1" applyAlignment="1" applyProtection="1">
      <alignment horizontal="center" vertical="center"/>
      <protection/>
    </xf>
    <xf numFmtId="181" fontId="47" fillId="0" borderId="75" xfId="0" applyNumberFormat="1" applyFont="1" applyFill="1" applyBorder="1" applyAlignment="1" applyProtection="1">
      <alignment horizontal="center" vertical="center"/>
      <protection/>
    </xf>
    <xf numFmtId="181" fontId="45" fillId="0" borderId="14" xfId="0" applyNumberFormat="1" applyFont="1" applyFill="1" applyBorder="1" applyAlignment="1" applyProtection="1">
      <alignment horizontal="center" vertical="center"/>
      <protection/>
    </xf>
    <xf numFmtId="181" fontId="45" fillId="0" borderId="73" xfId="0" applyNumberFormat="1" applyFont="1" applyFill="1" applyBorder="1" applyAlignment="1" applyProtection="1">
      <alignment horizontal="center" vertical="center"/>
      <protection/>
    </xf>
    <xf numFmtId="181" fontId="45" fillId="0" borderId="76" xfId="0" applyNumberFormat="1" applyFont="1" applyFill="1" applyBorder="1" applyAlignment="1" applyProtection="1">
      <alignment horizontal="center" vertical="center"/>
      <protection/>
    </xf>
    <xf numFmtId="0" fontId="48" fillId="0" borderId="77" xfId="0" applyFont="1" applyFill="1" applyBorder="1" applyAlignment="1" applyProtection="1">
      <alignment horizontal="right"/>
      <protection/>
    </xf>
    <xf numFmtId="0" fontId="48" fillId="0" borderId="49" xfId="0" applyFont="1" applyFill="1" applyBorder="1" applyAlignment="1" applyProtection="1">
      <alignment horizontal="right"/>
      <protection/>
    </xf>
    <xf numFmtId="0" fontId="48" fillId="0" borderId="78" xfId="0" applyFont="1" applyFill="1" applyBorder="1" applyAlignment="1" applyProtection="1">
      <alignment horizontal="right"/>
      <protection/>
    </xf>
    <xf numFmtId="181" fontId="48" fillId="0" borderId="21" xfId="0" applyNumberFormat="1" applyFont="1" applyFill="1" applyBorder="1" applyAlignment="1" applyProtection="1">
      <alignment horizontal="center" vertical="center" wrapText="1"/>
      <protection/>
    </xf>
    <xf numFmtId="181" fontId="48" fillId="0" borderId="75" xfId="0" applyNumberFormat="1" applyFont="1" applyFill="1" applyBorder="1" applyAlignment="1" applyProtection="1">
      <alignment horizontal="center" vertical="center" wrapText="1"/>
      <protection/>
    </xf>
    <xf numFmtId="181" fontId="48" fillId="0" borderId="14" xfId="0" applyNumberFormat="1" applyFont="1" applyFill="1" applyBorder="1" applyAlignment="1" applyProtection="1">
      <alignment horizontal="center" vertical="center" wrapText="1"/>
      <protection/>
    </xf>
    <xf numFmtId="181" fontId="48" fillId="0" borderId="76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49" xfId="0" applyFont="1" applyFill="1" applyBorder="1" applyAlignment="1" applyProtection="1">
      <alignment horizontal="center"/>
      <protection/>
    </xf>
    <xf numFmtId="0" fontId="48" fillId="0" borderId="37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8" fillId="0" borderId="49" xfId="0" applyFont="1" applyFill="1" applyBorder="1" applyAlignment="1" applyProtection="1">
      <alignment horizontal="center" vertical="center"/>
      <protection/>
    </xf>
    <xf numFmtId="0" fontId="48" fillId="0" borderId="3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37" xfId="0" applyNumberFormat="1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5" fillId="0" borderId="49" xfId="0" applyFont="1" applyFill="1" applyBorder="1" applyAlignment="1" applyProtection="1">
      <alignment horizontal="center" vertical="center"/>
      <protection/>
    </xf>
    <xf numFmtId="0" fontId="45" fillId="0" borderId="37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/>
      <protection/>
    </xf>
    <xf numFmtId="0" fontId="45" fillId="0" borderId="49" xfId="0" applyFont="1" applyFill="1" applyBorder="1" applyAlignment="1" applyProtection="1">
      <alignment horizontal="center"/>
      <protection/>
    </xf>
    <xf numFmtId="0" fontId="45" fillId="0" borderId="37" xfId="0" applyFont="1" applyFill="1" applyBorder="1" applyAlignment="1" applyProtection="1">
      <alignment horizontal="center"/>
      <protection/>
    </xf>
    <xf numFmtId="49" fontId="49" fillId="0" borderId="17" xfId="0" applyNumberFormat="1" applyFont="1" applyFill="1" applyBorder="1" applyAlignment="1" applyProtection="1">
      <alignment horizontal="center" vertical="center"/>
      <protection/>
    </xf>
    <xf numFmtId="49" fontId="49" fillId="0" borderId="37" xfId="0" applyNumberFormat="1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left" vertical="center" wrapText="1"/>
      <protection/>
    </xf>
    <xf numFmtId="0" fontId="45" fillId="0" borderId="49" xfId="0" applyFont="1" applyFill="1" applyBorder="1" applyAlignment="1" applyProtection="1">
      <alignment horizontal="left" vertical="center" wrapText="1"/>
      <protection/>
    </xf>
    <xf numFmtId="0" fontId="45" fillId="0" borderId="37" xfId="0" applyFont="1" applyFill="1" applyBorder="1" applyAlignment="1" applyProtection="1">
      <alignment horizontal="left" vertical="center" wrapText="1"/>
      <protection/>
    </xf>
    <xf numFmtId="3" fontId="45" fillId="0" borderId="17" xfId="0" applyNumberFormat="1" applyFont="1" applyFill="1" applyBorder="1" applyAlignment="1" applyProtection="1">
      <alignment horizontal="right" vertical="center" wrapText="1"/>
      <protection/>
    </xf>
    <xf numFmtId="3" fontId="45" fillId="0" borderId="49" xfId="0" applyNumberFormat="1" applyFont="1" applyFill="1" applyBorder="1" applyAlignment="1" applyProtection="1">
      <alignment horizontal="right" vertical="center" wrapText="1"/>
      <protection/>
    </xf>
    <xf numFmtId="3" fontId="45" fillId="0" borderId="37" xfId="0" applyNumberFormat="1" applyFont="1" applyFill="1" applyBorder="1" applyAlignment="1" applyProtection="1">
      <alignment horizontal="right" vertical="center" wrapText="1"/>
      <protection/>
    </xf>
    <xf numFmtId="3" fontId="49" fillId="0" borderId="17" xfId="0" applyNumberFormat="1" applyFont="1" applyFill="1" applyBorder="1" applyAlignment="1" applyProtection="1">
      <alignment horizontal="right" vertical="center"/>
      <protection/>
    </xf>
    <xf numFmtId="3" fontId="49" fillId="0" borderId="37" xfId="0" applyNumberFormat="1" applyFont="1" applyFill="1" applyBorder="1" applyAlignment="1" applyProtection="1">
      <alignment horizontal="right" vertical="center"/>
      <protection/>
    </xf>
    <xf numFmtId="3" fontId="45" fillId="0" borderId="17" xfId="0" applyNumberFormat="1" applyFont="1" applyFill="1" applyBorder="1" applyAlignment="1" applyProtection="1">
      <alignment horizontal="right" vertical="center"/>
      <protection/>
    </xf>
    <xf numFmtId="3" fontId="45" fillId="0" borderId="49" xfId="0" applyNumberFormat="1" applyFont="1" applyFill="1" applyBorder="1" applyAlignment="1" applyProtection="1">
      <alignment horizontal="right" vertical="center"/>
      <protection/>
    </xf>
    <xf numFmtId="3" fontId="45" fillId="0" borderId="37" xfId="0" applyNumberFormat="1" applyFont="1" applyFill="1" applyBorder="1" applyAlignment="1" applyProtection="1">
      <alignment horizontal="right" vertical="center"/>
      <protection/>
    </xf>
    <xf numFmtId="49" fontId="50" fillId="22" borderId="17" xfId="0" applyNumberFormat="1" applyFont="1" applyFill="1" applyBorder="1" applyAlignment="1" applyProtection="1">
      <alignment horizontal="center" vertical="center"/>
      <protection/>
    </xf>
    <xf numFmtId="49" fontId="50" fillId="22" borderId="37" xfId="0" applyNumberFormat="1" applyFont="1" applyFill="1" applyBorder="1" applyAlignment="1" applyProtection="1">
      <alignment horizontal="center" vertical="center"/>
      <protection/>
    </xf>
    <xf numFmtId="0" fontId="48" fillId="22" borderId="17" xfId="0" applyFont="1" applyFill="1" applyBorder="1" applyAlignment="1" applyProtection="1">
      <alignment horizontal="left" vertical="center" wrapText="1"/>
      <protection/>
    </xf>
    <xf numFmtId="0" fontId="48" fillId="22" borderId="49" xfId="0" applyFont="1" applyFill="1" applyBorder="1" applyAlignment="1" applyProtection="1">
      <alignment horizontal="left" vertical="center" wrapText="1"/>
      <protection/>
    </xf>
    <xf numFmtId="0" fontId="48" fillId="22" borderId="37" xfId="0" applyFont="1" applyFill="1" applyBorder="1" applyAlignment="1" applyProtection="1">
      <alignment horizontal="left" vertical="center" wrapText="1"/>
      <protection/>
    </xf>
    <xf numFmtId="3" fontId="48" fillId="22" borderId="17" xfId="0" applyNumberFormat="1" applyFont="1" applyFill="1" applyBorder="1" applyAlignment="1" applyProtection="1">
      <alignment horizontal="right" vertical="center" wrapText="1"/>
      <protection/>
    </xf>
    <xf numFmtId="3" fontId="48" fillId="22" borderId="49" xfId="0" applyNumberFormat="1" applyFont="1" applyFill="1" applyBorder="1" applyAlignment="1" applyProtection="1">
      <alignment horizontal="right" vertical="center" wrapText="1"/>
      <protection/>
    </xf>
    <xf numFmtId="3" fontId="48" fillId="22" borderId="37" xfId="0" applyNumberFormat="1" applyFont="1" applyFill="1" applyBorder="1" applyAlignment="1" applyProtection="1">
      <alignment horizontal="right" vertical="center" wrapText="1"/>
      <protection/>
    </xf>
    <xf numFmtId="3" fontId="50" fillId="22" borderId="17" xfId="0" applyNumberFormat="1" applyFont="1" applyFill="1" applyBorder="1" applyAlignment="1" applyProtection="1">
      <alignment horizontal="right" vertical="center"/>
      <protection/>
    </xf>
    <xf numFmtId="3" fontId="50" fillId="22" borderId="37" xfId="0" applyNumberFormat="1" applyFont="1" applyFill="1" applyBorder="1" applyAlignment="1" applyProtection="1">
      <alignment horizontal="right" vertical="center"/>
      <protection/>
    </xf>
    <xf numFmtId="3" fontId="48" fillId="22" borderId="17" xfId="0" applyNumberFormat="1" applyFont="1" applyFill="1" applyBorder="1" applyAlignment="1" applyProtection="1">
      <alignment horizontal="right" vertical="center"/>
      <protection/>
    </xf>
    <xf numFmtId="3" fontId="48" fillId="22" borderId="49" xfId="0" applyNumberFormat="1" applyFont="1" applyFill="1" applyBorder="1" applyAlignment="1" applyProtection="1">
      <alignment horizontal="right" vertical="center"/>
      <protection/>
    </xf>
    <xf numFmtId="3" fontId="48" fillId="22" borderId="37" xfId="0" applyNumberFormat="1" applyFont="1" applyFill="1" applyBorder="1" applyAlignment="1" applyProtection="1">
      <alignment horizontal="right" vertical="center"/>
      <protection/>
    </xf>
    <xf numFmtId="0" fontId="49" fillId="0" borderId="74" xfId="0" applyFont="1" applyFill="1" applyBorder="1" applyAlignment="1" applyProtection="1" quotePrefix="1">
      <alignment horizontal="center" vertical="center"/>
      <protection/>
    </xf>
    <xf numFmtId="0" fontId="45" fillId="0" borderId="74" xfId="0" applyFont="1" applyFill="1" applyBorder="1" applyAlignment="1" applyProtection="1">
      <alignment horizontal="left" vertical="center" wrapText="1"/>
      <protection/>
    </xf>
    <xf numFmtId="0" fontId="45" fillId="0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Fill="1" applyBorder="1" applyAlignment="1" applyProtection="1">
      <alignment horizontal="center" vertical="center"/>
      <protection/>
    </xf>
    <xf numFmtId="0" fontId="49" fillId="0" borderId="79" xfId="0" applyFont="1" applyFill="1" applyBorder="1" applyAlignment="1" applyProtection="1">
      <alignment horizontal="center" vertical="center"/>
      <protection/>
    </xf>
    <xf numFmtId="0" fontId="45" fillId="0" borderId="80" xfId="0" applyFont="1" applyFill="1" applyBorder="1" applyAlignment="1" applyProtection="1">
      <alignment horizontal="left" vertical="center" wrapText="1"/>
      <protection/>
    </xf>
    <xf numFmtId="0" fontId="45" fillId="0" borderId="81" xfId="0" applyFont="1" applyFill="1" applyBorder="1" applyAlignment="1" applyProtection="1">
      <alignment horizontal="left" vertical="center" wrapText="1"/>
      <protection/>
    </xf>
    <xf numFmtId="0" fontId="45" fillId="0" borderId="82" xfId="0" applyFont="1" applyFill="1" applyBorder="1" applyAlignment="1" applyProtection="1">
      <alignment horizontal="left" vertical="center" wrapText="1"/>
      <protection/>
    </xf>
    <xf numFmtId="0" fontId="45" fillId="0" borderId="80" xfId="0" applyFont="1" applyFill="1" applyBorder="1" applyAlignment="1" applyProtection="1">
      <alignment horizontal="center"/>
      <protection/>
    </xf>
    <xf numFmtId="0" fontId="45" fillId="0" borderId="81" xfId="0" applyFont="1" applyFill="1" applyBorder="1" applyAlignment="1" applyProtection="1">
      <alignment horizontal="center"/>
      <protection/>
    </xf>
    <xf numFmtId="0" fontId="45" fillId="0" borderId="82" xfId="0" applyFont="1" applyFill="1" applyBorder="1" applyAlignment="1" applyProtection="1">
      <alignment horizontal="center"/>
      <protection/>
    </xf>
    <xf numFmtId="164" fontId="4" fillId="0" borderId="52" xfId="0" applyNumberFormat="1" applyFont="1" applyBorder="1" applyAlignment="1">
      <alignment horizontal="center" vertical="center"/>
    </xf>
    <xf numFmtId="164" fontId="4" fillId="0" borderId="47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42" fillId="0" borderId="71" xfId="0" applyNumberFormat="1" applyFont="1" applyBorder="1" applyAlignment="1">
      <alignment horizontal="center" vertical="center"/>
    </xf>
    <xf numFmtId="164" fontId="42" fillId="0" borderId="62" xfId="0" applyNumberFormat="1" applyFont="1" applyBorder="1" applyAlignment="1">
      <alignment horizontal="center" vertical="center"/>
    </xf>
    <xf numFmtId="164" fontId="2" fillId="0" borderId="71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42" fillId="0" borderId="71" xfId="0" applyNumberFormat="1" applyFont="1" applyBorder="1" applyAlignment="1">
      <alignment horizontal="center" vertical="center" wrapText="1"/>
    </xf>
    <xf numFmtId="164" fontId="42" fillId="0" borderId="62" xfId="0" applyNumberFormat="1" applyFont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164" fontId="43" fillId="0" borderId="30" xfId="0" applyNumberFormat="1" applyFont="1" applyBorder="1" applyAlignment="1">
      <alignment horizontal="center"/>
    </xf>
    <xf numFmtId="164" fontId="41" fillId="0" borderId="30" xfId="0" applyNumberFormat="1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showGridLines="0" tabSelected="1" view="pageLayout" workbookViewId="0" topLeftCell="A1">
      <selection activeCell="C43" sqref="C43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3.125" style="17" customWidth="1"/>
    <col min="4" max="16384" width="9.375" style="17" customWidth="1"/>
  </cols>
  <sheetData>
    <row r="1" spans="1:3" ht="15.75" customHeight="1">
      <c r="A1" s="50" t="s">
        <v>0</v>
      </c>
      <c r="B1" s="50"/>
      <c r="C1" s="50"/>
    </row>
    <row r="2" spans="1:3" ht="15.75" customHeight="1" thickBot="1">
      <c r="A2" s="51"/>
      <c r="B2" s="51"/>
      <c r="C2" s="269"/>
    </row>
    <row r="3" spans="1:3" ht="37.5" customHeight="1" thickBot="1">
      <c r="A3" s="61" t="s">
        <v>1</v>
      </c>
      <c r="B3" s="62" t="s">
        <v>2</v>
      </c>
      <c r="C3" s="63" t="s">
        <v>249</v>
      </c>
    </row>
    <row r="4" spans="1:3" s="67" customFormat="1" ht="12" customHeight="1" thickBot="1">
      <c r="A4" s="64">
        <v>1</v>
      </c>
      <c r="B4" s="65">
        <v>2</v>
      </c>
      <c r="C4" s="66">
        <v>5</v>
      </c>
    </row>
    <row r="5" spans="1:3" s="18" customFormat="1" ht="12" customHeight="1" thickBot="1">
      <c r="A5" s="102" t="s">
        <v>3</v>
      </c>
      <c r="B5" s="73" t="s">
        <v>141</v>
      </c>
      <c r="C5" s="115">
        <f>C6+C7</f>
        <v>55957</v>
      </c>
    </row>
    <row r="6" spans="1:3" s="18" customFormat="1" ht="12" customHeight="1" thickBot="1">
      <c r="A6" s="131" t="s">
        <v>133</v>
      </c>
      <c r="B6" s="74" t="s">
        <v>5</v>
      </c>
      <c r="C6" s="116">
        <v>24787</v>
      </c>
    </row>
    <row r="7" spans="1:3" s="18" customFormat="1" ht="12" customHeight="1" thickBot="1">
      <c r="A7" s="131" t="s">
        <v>100</v>
      </c>
      <c r="B7" s="74" t="s">
        <v>142</v>
      </c>
      <c r="C7" s="117">
        <f>SUM(C8:C11)</f>
        <v>31170</v>
      </c>
    </row>
    <row r="8" spans="1:3" s="18" customFormat="1" ht="12" customHeight="1">
      <c r="A8" s="104" t="s">
        <v>134</v>
      </c>
      <c r="B8" s="78" t="s">
        <v>57</v>
      </c>
      <c r="C8" s="118"/>
    </row>
    <row r="9" spans="1:3" s="18" customFormat="1" ht="12" customHeight="1">
      <c r="A9" s="105" t="s">
        <v>135</v>
      </c>
      <c r="B9" s="79" t="s">
        <v>26</v>
      </c>
      <c r="C9" s="119">
        <v>25600</v>
      </c>
    </row>
    <row r="10" spans="1:3" s="18" customFormat="1" ht="12" customHeight="1">
      <c r="A10" s="105" t="s">
        <v>136</v>
      </c>
      <c r="B10" s="79" t="s">
        <v>27</v>
      </c>
      <c r="C10" s="119">
        <v>5550</v>
      </c>
    </row>
    <row r="11" spans="1:3" s="18" customFormat="1" ht="12" customHeight="1" thickBot="1">
      <c r="A11" s="106" t="s">
        <v>137</v>
      </c>
      <c r="B11" s="81" t="s">
        <v>28</v>
      </c>
      <c r="C11" s="120">
        <v>20</v>
      </c>
    </row>
    <row r="12" spans="1:3" s="18" customFormat="1" ht="12" customHeight="1" thickBot="1">
      <c r="A12" s="103" t="s">
        <v>4</v>
      </c>
      <c r="B12" s="74" t="s">
        <v>143</v>
      </c>
      <c r="C12" s="121">
        <f>SUM(C13:C15)</f>
        <v>0</v>
      </c>
    </row>
    <row r="13" spans="1:3" s="18" customFormat="1" ht="12" customHeight="1">
      <c r="A13" s="107" t="s">
        <v>138</v>
      </c>
      <c r="B13" s="83" t="s">
        <v>54</v>
      </c>
      <c r="C13" s="122"/>
    </row>
    <row r="14" spans="1:3" s="18" customFormat="1" ht="12" customHeight="1">
      <c r="A14" s="104" t="s">
        <v>139</v>
      </c>
      <c r="B14" s="79" t="s">
        <v>53</v>
      </c>
      <c r="C14" s="118"/>
    </row>
    <row r="15" spans="1:3" s="18" customFormat="1" ht="12" customHeight="1" thickBot="1">
      <c r="A15" s="108" t="s">
        <v>140</v>
      </c>
      <c r="B15" s="85" t="s">
        <v>55</v>
      </c>
      <c r="C15" s="123"/>
    </row>
    <row r="16" spans="1:3" s="18" customFormat="1" ht="12" customHeight="1" thickBot="1">
      <c r="A16" s="103" t="s">
        <v>6</v>
      </c>
      <c r="B16" s="74" t="s">
        <v>144</v>
      </c>
      <c r="C16" s="117">
        <f>C17+C18+C19+C20+C21+C22+C23+C24+C25+C26+C27</f>
        <v>38433</v>
      </c>
    </row>
    <row r="17" spans="1:3" s="18" customFormat="1" ht="12" customHeight="1">
      <c r="A17" s="107" t="s">
        <v>76</v>
      </c>
      <c r="B17" s="159" t="s">
        <v>253</v>
      </c>
      <c r="C17" s="122">
        <v>10833</v>
      </c>
    </row>
    <row r="18" spans="1:3" s="18" customFormat="1" ht="12" customHeight="1">
      <c r="A18" s="105" t="s">
        <v>77</v>
      </c>
      <c r="B18" s="159" t="s">
        <v>254</v>
      </c>
      <c r="C18" s="119">
        <v>18623</v>
      </c>
    </row>
    <row r="19" spans="1:3" s="18" customFormat="1" ht="12" customHeight="1">
      <c r="A19" s="105" t="s">
        <v>78</v>
      </c>
      <c r="B19" s="159" t="s">
        <v>251</v>
      </c>
      <c r="C19" s="119">
        <v>1512</v>
      </c>
    </row>
    <row r="20" spans="1:3" s="18" customFormat="1" ht="12" customHeight="1">
      <c r="A20" s="108" t="s">
        <v>79</v>
      </c>
      <c r="B20" s="159" t="s">
        <v>252</v>
      </c>
      <c r="C20" s="123">
        <v>4668</v>
      </c>
    </row>
    <row r="21" spans="1:3" s="18" customFormat="1" ht="12" customHeight="1">
      <c r="A21" s="108" t="s">
        <v>145</v>
      </c>
      <c r="B21" s="159" t="s">
        <v>281</v>
      </c>
      <c r="C21" s="123">
        <v>784</v>
      </c>
    </row>
    <row r="22" spans="1:3" s="18" customFormat="1" ht="12" customHeight="1">
      <c r="A22" s="108" t="s">
        <v>146</v>
      </c>
      <c r="B22" s="159" t="s">
        <v>282</v>
      </c>
      <c r="C22" s="123">
        <v>937</v>
      </c>
    </row>
    <row r="23" spans="1:3" s="18" customFormat="1" ht="12" customHeight="1">
      <c r="A23" s="108" t="s">
        <v>147</v>
      </c>
      <c r="B23" s="159" t="s">
        <v>283</v>
      </c>
      <c r="C23" s="123">
        <v>8</v>
      </c>
    </row>
    <row r="24" spans="1:3" s="18" customFormat="1" ht="12" customHeight="1">
      <c r="A24" s="108" t="s">
        <v>181</v>
      </c>
      <c r="B24" s="159" t="s">
        <v>255</v>
      </c>
      <c r="C24" s="123">
        <v>1068</v>
      </c>
    </row>
    <row r="25" spans="1:3" s="18" customFormat="1" ht="12" customHeight="1">
      <c r="A25" s="108" t="s">
        <v>182</v>
      </c>
      <c r="B25" s="79"/>
      <c r="C25" s="123"/>
    </row>
    <row r="26" spans="1:3" s="18" customFormat="1" ht="12" customHeight="1">
      <c r="A26" s="105" t="s">
        <v>183</v>
      </c>
      <c r="B26" s="79"/>
      <c r="C26" s="119"/>
    </row>
    <row r="27" spans="1:3" s="18" customFormat="1" ht="12" customHeight="1">
      <c r="A27" s="109" t="s">
        <v>184</v>
      </c>
      <c r="B27" s="87" t="s">
        <v>94</v>
      </c>
      <c r="C27" s="124">
        <f>C28+C29+C30+C31</f>
        <v>0</v>
      </c>
    </row>
    <row r="28" spans="1:3" s="18" customFormat="1" ht="12" customHeight="1">
      <c r="A28" s="105" t="s">
        <v>185</v>
      </c>
      <c r="B28" s="88" t="s">
        <v>114</v>
      </c>
      <c r="C28" s="125"/>
    </row>
    <row r="29" spans="1:3" s="18" customFormat="1" ht="12" customHeight="1">
      <c r="A29" s="105" t="s">
        <v>186</v>
      </c>
      <c r="B29" s="88" t="s">
        <v>69</v>
      </c>
      <c r="C29" s="125"/>
    </row>
    <row r="30" spans="1:3" s="18" customFormat="1" ht="12" customHeight="1">
      <c r="A30" s="105" t="s">
        <v>187</v>
      </c>
      <c r="B30" s="88" t="s">
        <v>180</v>
      </c>
      <c r="C30" s="125"/>
    </row>
    <row r="31" spans="1:3" s="18" customFormat="1" ht="12" customHeight="1" thickBot="1">
      <c r="A31" s="108" t="s">
        <v>188</v>
      </c>
      <c r="B31" s="89" t="s">
        <v>29</v>
      </c>
      <c r="C31" s="126"/>
    </row>
    <row r="32" spans="1:3" s="18" customFormat="1" ht="12" customHeight="1" thickBot="1">
      <c r="A32" s="103" t="s">
        <v>7</v>
      </c>
      <c r="B32" s="74" t="s">
        <v>148</v>
      </c>
      <c r="C32" s="121">
        <f>C33+C40</f>
        <v>61709</v>
      </c>
    </row>
    <row r="33" spans="1:3" s="18" customFormat="1" ht="12" customHeight="1">
      <c r="A33" s="110" t="s">
        <v>80</v>
      </c>
      <c r="B33" s="90" t="s">
        <v>115</v>
      </c>
      <c r="C33" s="127">
        <f>C34+C35+C36+C37+C38+C39</f>
        <v>16463</v>
      </c>
    </row>
    <row r="34" spans="1:3" s="18" customFormat="1" ht="12" customHeight="1">
      <c r="A34" s="105" t="s">
        <v>149</v>
      </c>
      <c r="B34" s="88" t="s">
        <v>117</v>
      </c>
      <c r="C34" s="125"/>
    </row>
    <row r="35" spans="1:3" s="18" customFormat="1" ht="12" customHeight="1">
      <c r="A35" s="105" t="s">
        <v>150</v>
      </c>
      <c r="B35" s="88" t="s">
        <v>116</v>
      </c>
      <c r="C35" s="125"/>
    </row>
    <row r="36" spans="1:3" s="18" customFormat="1" ht="12" customHeight="1">
      <c r="A36" s="105" t="s">
        <v>151</v>
      </c>
      <c r="B36" s="88" t="s">
        <v>118</v>
      </c>
      <c r="C36" s="125">
        <v>16463</v>
      </c>
    </row>
    <row r="37" spans="1:3" s="18" customFormat="1" ht="12" customHeight="1">
      <c r="A37" s="105" t="s">
        <v>151</v>
      </c>
      <c r="B37" s="89" t="s">
        <v>119</v>
      </c>
      <c r="C37" s="126"/>
    </row>
    <row r="38" spans="1:3" s="18" customFormat="1" ht="12" customHeight="1">
      <c r="A38" s="105" t="s">
        <v>152</v>
      </c>
      <c r="B38" s="89" t="s">
        <v>129</v>
      </c>
      <c r="C38" s="126"/>
    </row>
    <row r="39" spans="1:3" s="18" customFormat="1" ht="12" customHeight="1">
      <c r="A39" s="105" t="s">
        <v>153</v>
      </c>
      <c r="B39" s="89" t="s">
        <v>130</v>
      </c>
      <c r="C39" s="126"/>
    </row>
    <row r="40" spans="1:3" s="18" customFormat="1" ht="12" customHeight="1">
      <c r="A40" s="109" t="s">
        <v>81</v>
      </c>
      <c r="B40" s="87" t="s">
        <v>155</v>
      </c>
      <c r="C40" s="124">
        <f>C41+C42+C43+C44</f>
        <v>45246</v>
      </c>
    </row>
    <row r="41" spans="1:3" s="18" customFormat="1" ht="12" customHeight="1">
      <c r="A41" s="105" t="s">
        <v>154</v>
      </c>
      <c r="B41" s="88" t="s">
        <v>117</v>
      </c>
      <c r="C41" s="125"/>
    </row>
    <row r="42" spans="1:3" s="18" customFormat="1" ht="12" customHeight="1">
      <c r="A42" s="105" t="s">
        <v>156</v>
      </c>
      <c r="B42" s="88" t="s">
        <v>118</v>
      </c>
      <c r="C42" s="125">
        <v>45246</v>
      </c>
    </row>
    <row r="43" spans="1:3" s="18" customFormat="1" ht="12" customHeight="1">
      <c r="A43" s="105" t="s">
        <v>157</v>
      </c>
      <c r="B43" s="88" t="s">
        <v>119</v>
      </c>
      <c r="C43" s="125"/>
    </row>
    <row r="44" spans="1:3" s="18" customFormat="1" ht="12" customHeight="1" thickBot="1">
      <c r="A44" s="108" t="s">
        <v>95</v>
      </c>
      <c r="B44" s="89" t="s">
        <v>175</v>
      </c>
      <c r="C44" s="126"/>
    </row>
    <row r="45" spans="1:3" s="18" customFormat="1" ht="12" customHeight="1" thickBot="1">
      <c r="A45" s="103" t="s">
        <v>8</v>
      </c>
      <c r="B45" s="74" t="s">
        <v>158</v>
      </c>
      <c r="C45" s="114">
        <f>C46+C47</f>
        <v>0</v>
      </c>
    </row>
    <row r="46" spans="1:3" s="18" customFormat="1" ht="12" customHeight="1">
      <c r="A46" s="111" t="s">
        <v>82</v>
      </c>
      <c r="B46" s="91" t="s">
        <v>91</v>
      </c>
      <c r="C46" s="128"/>
    </row>
    <row r="47" spans="1:3" s="18" customFormat="1" ht="12" customHeight="1" thickBot="1">
      <c r="A47" s="112" t="s">
        <v>83</v>
      </c>
      <c r="B47" s="83" t="s">
        <v>90</v>
      </c>
      <c r="C47" s="113"/>
    </row>
    <row r="48" spans="1:3" s="18" customFormat="1" ht="12" customHeight="1" thickBot="1">
      <c r="A48" s="103" t="s">
        <v>9</v>
      </c>
      <c r="B48" s="74" t="s">
        <v>159</v>
      </c>
      <c r="C48" s="121">
        <f>SUM(C49:C50)</f>
        <v>0</v>
      </c>
    </row>
    <row r="49" spans="1:3" s="18" customFormat="1" ht="12" customHeight="1">
      <c r="A49" s="107" t="s">
        <v>84</v>
      </c>
      <c r="B49" s="83" t="s">
        <v>52</v>
      </c>
      <c r="C49" s="122"/>
    </row>
    <row r="50" spans="1:3" s="18" customFormat="1" ht="12" customHeight="1" thickBot="1">
      <c r="A50" s="105" t="s">
        <v>85</v>
      </c>
      <c r="B50" s="79" t="s">
        <v>120</v>
      </c>
      <c r="C50" s="119"/>
    </row>
    <row r="51" spans="1:3" s="18" customFormat="1" ht="12" customHeight="1" thickBot="1">
      <c r="A51" s="103" t="s">
        <v>10</v>
      </c>
      <c r="B51" s="92" t="s">
        <v>96</v>
      </c>
      <c r="C51" s="121">
        <f>C5+C12+C16+C32+C45+C48</f>
        <v>156099</v>
      </c>
    </row>
    <row r="52" spans="1:3" s="18" customFormat="1" ht="12" customHeight="1">
      <c r="A52" s="110" t="s">
        <v>11</v>
      </c>
      <c r="B52" s="90" t="s">
        <v>97</v>
      </c>
      <c r="C52" s="132">
        <v>12276</v>
      </c>
    </row>
    <row r="53" spans="1:3" s="18" customFormat="1" ht="12" customHeight="1">
      <c r="A53" s="107" t="s">
        <v>86</v>
      </c>
      <c r="B53" s="93" t="s">
        <v>92</v>
      </c>
      <c r="C53" s="129"/>
    </row>
    <row r="54" spans="1:3" s="18" customFormat="1" ht="12" customHeight="1">
      <c r="A54" s="107" t="s">
        <v>87</v>
      </c>
      <c r="B54" s="94" t="s">
        <v>93</v>
      </c>
      <c r="C54" s="130"/>
    </row>
    <row r="55" spans="1:3" s="18" customFormat="1" ht="12" customHeight="1" thickBot="1">
      <c r="A55" s="104" t="s">
        <v>12</v>
      </c>
      <c r="B55" s="78" t="s">
        <v>60</v>
      </c>
      <c r="C55" s="118"/>
    </row>
    <row r="56" spans="1:3" s="18" customFormat="1" ht="12" customHeight="1" thickBot="1">
      <c r="A56" s="103" t="s">
        <v>13</v>
      </c>
      <c r="B56" s="74" t="s">
        <v>61</v>
      </c>
      <c r="C56" s="116"/>
    </row>
    <row r="57" spans="1:3" s="18" customFormat="1" ht="12" customHeight="1" thickBot="1">
      <c r="A57" s="103" t="s">
        <v>14</v>
      </c>
      <c r="B57" s="74" t="s">
        <v>160</v>
      </c>
      <c r="C57" s="117">
        <f>C51+C52+C54+C55+C56</f>
        <v>168375</v>
      </c>
    </row>
    <row r="58" spans="1:3" s="20" customFormat="1" ht="12.75" customHeight="1">
      <c r="A58" s="52"/>
      <c r="B58" s="53"/>
      <c r="C58" s="19"/>
    </row>
    <row r="59" spans="1:3" s="20" customFormat="1" ht="12.75" customHeight="1">
      <c r="A59" s="52"/>
      <c r="B59" s="53"/>
      <c r="C59" s="19"/>
    </row>
    <row r="60" spans="1:3" s="20" customFormat="1" ht="12.75" customHeight="1">
      <c r="A60" s="52"/>
      <c r="B60" s="53"/>
      <c r="C60" s="19"/>
    </row>
    <row r="61" spans="1:3" s="20" customFormat="1" ht="12.75" customHeight="1">
      <c r="A61" s="52"/>
      <c r="B61" s="53"/>
      <c r="C61" s="19"/>
    </row>
    <row r="62" spans="1:3" s="20" customFormat="1" ht="12.75" customHeight="1">
      <c r="A62" s="52"/>
      <c r="B62" s="53"/>
      <c r="C62" s="19"/>
    </row>
    <row r="63" spans="1:3" ht="12.75" customHeight="1">
      <c r="A63" s="54"/>
      <c r="B63" s="54"/>
      <c r="C63" s="54"/>
    </row>
    <row r="64" spans="1:3" ht="16.5" customHeight="1">
      <c r="A64" s="55" t="s">
        <v>16</v>
      </c>
      <c r="B64" s="55"/>
      <c r="C64" s="55"/>
    </row>
    <row r="65" spans="1:3" ht="16.5" customHeight="1" thickBot="1">
      <c r="A65" s="56"/>
      <c r="B65" s="56"/>
      <c r="C65" s="270"/>
    </row>
    <row r="66" spans="1:3" ht="37.5" customHeight="1" thickBot="1">
      <c r="A66" s="68" t="s">
        <v>1</v>
      </c>
      <c r="B66" s="69" t="s">
        <v>17</v>
      </c>
      <c r="C66" s="63" t="s">
        <v>249</v>
      </c>
    </row>
    <row r="67" spans="1:3" s="67" customFormat="1" ht="12" customHeight="1" thickBot="1">
      <c r="A67" s="70">
        <v>1</v>
      </c>
      <c r="B67" s="71">
        <v>2</v>
      </c>
      <c r="C67" s="72">
        <v>5</v>
      </c>
    </row>
    <row r="68" spans="1:3" ht="12" customHeight="1" thickBot="1">
      <c r="A68" s="102" t="s">
        <v>3</v>
      </c>
      <c r="B68" s="95" t="s">
        <v>105</v>
      </c>
      <c r="C68" s="75">
        <f>SUM(C69:C75)</f>
        <v>118377</v>
      </c>
    </row>
    <row r="69" spans="1:3" ht="12" customHeight="1">
      <c r="A69" s="111" t="s">
        <v>98</v>
      </c>
      <c r="B69" s="91" t="s">
        <v>18</v>
      </c>
      <c r="C69" s="96">
        <v>41470</v>
      </c>
    </row>
    <row r="70" spans="1:3" ht="12" customHeight="1">
      <c r="A70" s="105" t="s">
        <v>99</v>
      </c>
      <c r="B70" s="79" t="s">
        <v>19</v>
      </c>
      <c r="C70" s="80">
        <v>10928</v>
      </c>
    </row>
    <row r="71" spans="1:3" ht="12" customHeight="1">
      <c r="A71" s="105" t="s">
        <v>100</v>
      </c>
      <c r="B71" s="79" t="s">
        <v>20</v>
      </c>
      <c r="C71" s="86">
        <v>47294</v>
      </c>
    </row>
    <row r="72" spans="1:3" ht="12" customHeight="1">
      <c r="A72" s="105" t="s">
        <v>101</v>
      </c>
      <c r="B72" s="97" t="s">
        <v>66</v>
      </c>
      <c r="C72" s="86"/>
    </row>
    <row r="73" spans="1:3" ht="12" customHeight="1">
      <c r="A73" s="105" t="s">
        <v>102</v>
      </c>
      <c r="B73" s="98" t="s">
        <v>121</v>
      </c>
      <c r="C73" s="86">
        <v>6185</v>
      </c>
    </row>
    <row r="74" spans="1:3" ht="12" customHeight="1">
      <c r="A74" s="105" t="s">
        <v>103</v>
      </c>
      <c r="B74" s="79" t="s">
        <v>64</v>
      </c>
      <c r="C74" s="86">
        <v>12500</v>
      </c>
    </row>
    <row r="75" spans="1:3" ht="12" customHeight="1" thickBot="1">
      <c r="A75" s="105" t="s">
        <v>104</v>
      </c>
      <c r="B75" s="99" t="s">
        <v>21</v>
      </c>
      <c r="C75" s="86"/>
    </row>
    <row r="76" spans="1:3" ht="12" customHeight="1" thickBot="1">
      <c r="A76" s="103" t="s">
        <v>4</v>
      </c>
      <c r="B76" s="100" t="s">
        <v>111</v>
      </c>
      <c r="C76" s="82">
        <f>SUM(C77:C81)</f>
        <v>44453</v>
      </c>
    </row>
    <row r="77" spans="1:3" ht="12" customHeight="1">
      <c r="A77" s="107" t="s">
        <v>106</v>
      </c>
      <c r="B77" s="83" t="s">
        <v>62</v>
      </c>
      <c r="C77" s="84">
        <v>43953</v>
      </c>
    </row>
    <row r="78" spans="1:3" ht="12" customHeight="1">
      <c r="A78" s="107" t="s">
        <v>107</v>
      </c>
      <c r="B78" s="79" t="s">
        <v>70</v>
      </c>
      <c r="C78" s="80">
        <v>500</v>
      </c>
    </row>
    <row r="79" spans="1:3" ht="12" customHeight="1">
      <c r="A79" s="107" t="s">
        <v>108</v>
      </c>
      <c r="B79" s="79" t="s">
        <v>122</v>
      </c>
      <c r="C79" s="80"/>
    </row>
    <row r="80" spans="1:3" ht="12" customHeight="1">
      <c r="A80" s="107" t="s">
        <v>109</v>
      </c>
      <c r="B80" s="79" t="s">
        <v>63</v>
      </c>
      <c r="C80" s="80"/>
    </row>
    <row r="81" spans="1:3" ht="12" customHeight="1" thickBot="1">
      <c r="A81" s="108" t="s">
        <v>110</v>
      </c>
      <c r="B81" s="99" t="s">
        <v>123</v>
      </c>
      <c r="C81" s="86"/>
    </row>
    <row r="82" spans="1:3" ht="12" customHeight="1" thickBot="1">
      <c r="A82" s="103" t="s">
        <v>6</v>
      </c>
      <c r="B82" s="100" t="s">
        <v>112</v>
      </c>
      <c r="C82" s="82">
        <f>SUM(C83:C85)</f>
        <v>5545</v>
      </c>
    </row>
    <row r="83" spans="1:3" ht="12" customHeight="1">
      <c r="A83" s="107" t="s">
        <v>76</v>
      </c>
      <c r="B83" s="83" t="s">
        <v>33</v>
      </c>
      <c r="C83" s="84">
        <v>545</v>
      </c>
    </row>
    <row r="84" spans="1:3" ht="12" customHeight="1">
      <c r="A84" s="105" t="s">
        <v>77</v>
      </c>
      <c r="B84" s="79" t="s">
        <v>131</v>
      </c>
      <c r="C84" s="80"/>
    </row>
    <row r="85" spans="1:3" ht="12" customHeight="1" thickBot="1">
      <c r="A85" s="108" t="s">
        <v>78</v>
      </c>
      <c r="B85" s="79" t="s">
        <v>124</v>
      </c>
      <c r="C85" s="86">
        <v>5000</v>
      </c>
    </row>
    <row r="86" spans="1:3" ht="12" customHeight="1" thickBot="1">
      <c r="A86" s="103" t="s">
        <v>7</v>
      </c>
      <c r="B86" s="100" t="s">
        <v>71</v>
      </c>
      <c r="C86" s="76"/>
    </row>
    <row r="87" spans="1:3" ht="12" customHeight="1" thickBot="1">
      <c r="A87" s="103" t="s">
        <v>8</v>
      </c>
      <c r="B87" s="100" t="s">
        <v>72</v>
      </c>
      <c r="C87" s="76"/>
    </row>
    <row r="88" spans="1:3" ht="12" customHeight="1" thickBot="1">
      <c r="A88" s="103" t="s">
        <v>9</v>
      </c>
      <c r="B88" s="100" t="s">
        <v>132</v>
      </c>
      <c r="C88" s="76"/>
    </row>
    <row r="89" spans="1:3" ht="12" customHeight="1" thickBot="1">
      <c r="A89" s="103" t="s">
        <v>10</v>
      </c>
      <c r="B89" s="100" t="s">
        <v>161</v>
      </c>
      <c r="C89" s="82">
        <f>SUM(C90:C91)</f>
        <v>0</v>
      </c>
    </row>
    <row r="90" spans="1:3" ht="12" customHeight="1">
      <c r="A90" s="107" t="s">
        <v>88</v>
      </c>
      <c r="B90" s="83" t="s">
        <v>59</v>
      </c>
      <c r="C90" s="84"/>
    </row>
    <row r="91" spans="1:3" ht="12" customHeight="1" thickBot="1">
      <c r="A91" s="108" t="s">
        <v>89</v>
      </c>
      <c r="B91" s="99" t="s">
        <v>125</v>
      </c>
      <c r="C91" s="86"/>
    </row>
    <row r="92" spans="1:4" ht="12" customHeight="1" thickBot="1">
      <c r="A92" s="103" t="s">
        <v>15</v>
      </c>
      <c r="B92" s="100" t="s">
        <v>162</v>
      </c>
      <c r="C92" s="77">
        <f>C68+C76+C82+C86+C87+C88+C89</f>
        <v>168375</v>
      </c>
      <c r="D92" s="136"/>
    </row>
    <row r="93" ht="15.75">
      <c r="A93" s="21"/>
    </row>
  </sheetData>
  <sheetProtection/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&amp;11CIKÓ KÖZSÉG ÖNKORMÁNYZATA
2014. ÉVI KÖLTSÉGVETÉSÉNEK PÉNZÜGYI MÉRLEGE&amp;10
&amp;R&amp;"Times New Roman CE,Félkövér dőlt"
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23"/>
  <sheetViews>
    <sheetView workbookViewId="0" topLeftCell="A1">
      <selection activeCell="S10" sqref="S10:V10"/>
    </sheetView>
  </sheetViews>
  <sheetFormatPr defaultColWidth="9.00390625" defaultRowHeight="12.75"/>
  <cols>
    <col min="1" max="1" width="2.875" style="485" customWidth="1"/>
    <col min="2" max="2" width="2.50390625" style="485" customWidth="1"/>
    <col min="3" max="14" width="3.125" style="475" customWidth="1"/>
    <col min="15" max="15" width="2.00390625" style="475" customWidth="1"/>
    <col min="16" max="18" width="3.125" style="475" hidden="1" customWidth="1"/>
    <col min="19" max="30" width="3.125" style="475" customWidth="1"/>
    <col min="31" max="31" width="4.00390625" style="475" customWidth="1"/>
    <col min="32" max="32" width="3.50390625" style="475" customWidth="1"/>
    <col min="33" max="44" width="3.125" style="475" customWidth="1"/>
    <col min="45" max="45" width="2.125" style="475" customWidth="1"/>
    <col min="46" max="46" width="4.00390625" style="475" hidden="1" customWidth="1"/>
    <col min="47" max="47" width="3.875" style="475" hidden="1" customWidth="1"/>
    <col min="48" max="49" width="3.125" style="475" hidden="1" customWidth="1"/>
    <col min="50" max="61" width="3.125" style="475" customWidth="1"/>
    <col min="62" max="62" width="3.625" style="475" customWidth="1"/>
    <col min="63" max="63" width="3.50390625" style="475" customWidth="1"/>
    <col min="64" max="16384" width="9.375" style="475" customWidth="1"/>
  </cols>
  <sheetData>
    <row r="1" spans="1:63" ht="28.5" customHeight="1">
      <c r="A1" s="496" t="s">
        <v>399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496"/>
      <c r="BK1" s="496"/>
    </row>
    <row r="2" spans="1:63" ht="28.5" customHeight="1">
      <c r="A2" s="497" t="s">
        <v>284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9"/>
    </row>
    <row r="3" spans="1:63" ht="15" customHeight="1">
      <c r="A3" s="500" t="s">
        <v>400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2"/>
    </row>
    <row r="4" spans="1:63" ht="15.75" customHeight="1">
      <c r="A4" s="503" t="s">
        <v>401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5"/>
    </row>
    <row r="5" spans="1:63" ht="15.75" customHeight="1">
      <c r="A5" s="506" t="s">
        <v>402</v>
      </c>
      <c r="B5" s="507"/>
      <c r="C5" s="510" t="s">
        <v>403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2"/>
      <c r="AG5" s="510" t="s">
        <v>404</v>
      </c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  <c r="BK5" s="512"/>
    </row>
    <row r="6" spans="1:63" ht="34.5" customHeight="1">
      <c r="A6" s="508"/>
      <c r="B6" s="509"/>
      <c r="C6" s="513" t="s">
        <v>405</v>
      </c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5"/>
      <c r="R6" s="476"/>
      <c r="S6" s="516" t="s">
        <v>406</v>
      </c>
      <c r="T6" s="517"/>
      <c r="U6" s="517"/>
      <c r="V6" s="518"/>
      <c r="W6" s="516" t="s">
        <v>407</v>
      </c>
      <c r="X6" s="517"/>
      <c r="Y6" s="517"/>
      <c r="Z6" s="518"/>
      <c r="AA6" s="516" t="s">
        <v>408</v>
      </c>
      <c r="AB6" s="517"/>
      <c r="AC6" s="517"/>
      <c r="AD6" s="518"/>
      <c r="AE6" s="516" t="s">
        <v>409</v>
      </c>
      <c r="AF6" s="518"/>
      <c r="AG6" s="519" t="s">
        <v>410</v>
      </c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520"/>
      <c r="AT6" s="520"/>
      <c r="AU6" s="520"/>
      <c r="AV6" s="521"/>
      <c r="AW6" s="477"/>
      <c r="AX6" s="516" t="s">
        <v>406</v>
      </c>
      <c r="AY6" s="517"/>
      <c r="AZ6" s="517"/>
      <c r="BA6" s="518"/>
      <c r="BB6" s="516" t="s">
        <v>407</v>
      </c>
      <c r="BC6" s="517"/>
      <c r="BD6" s="517"/>
      <c r="BE6" s="518"/>
      <c r="BF6" s="516" t="s">
        <v>408</v>
      </c>
      <c r="BG6" s="517"/>
      <c r="BH6" s="517"/>
      <c r="BI6" s="518"/>
      <c r="BJ6" s="516" t="s">
        <v>409</v>
      </c>
      <c r="BK6" s="518"/>
    </row>
    <row r="7" spans="1:63" ht="12.75">
      <c r="A7" s="522" t="s">
        <v>3</v>
      </c>
      <c r="B7" s="523"/>
      <c r="C7" s="524" t="s">
        <v>4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6"/>
      <c r="R7" s="478"/>
      <c r="S7" s="524" t="s">
        <v>6</v>
      </c>
      <c r="T7" s="525"/>
      <c r="U7" s="525"/>
      <c r="V7" s="526"/>
      <c r="W7" s="524" t="s">
        <v>7</v>
      </c>
      <c r="X7" s="525"/>
      <c r="Y7" s="525"/>
      <c r="Z7" s="526"/>
      <c r="AA7" s="524" t="s">
        <v>8</v>
      </c>
      <c r="AB7" s="525"/>
      <c r="AC7" s="525"/>
      <c r="AD7" s="526"/>
      <c r="AE7" s="524" t="s">
        <v>9</v>
      </c>
      <c r="AF7" s="526"/>
      <c r="AG7" s="524" t="s">
        <v>10</v>
      </c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6"/>
      <c r="AW7" s="478"/>
      <c r="AX7" s="527" t="s">
        <v>11</v>
      </c>
      <c r="AY7" s="528"/>
      <c r="AZ7" s="528"/>
      <c r="BA7" s="529"/>
      <c r="BB7" s="527" t="s">
        <v>12</v>
      </c>
      <c r="BC7" s="528"/>
      <c r="BD7" s="528"/>
      <c r="BE7" s="529"/>
      <c r="BF7" s="527" t="s">
        <v>13</v>
      </c>
      <c r="BG7" s="528"/>
      <c r="BH7" s="528"/>
      <c r="BI7" s="529"/>
      <c r="BJ7" s="527" t="s">
        <v>14</v>
      </c>
      <c r="BK7" s="529"/>
    </row>
    <row r="8" spans="1:63" ht="19.5" customHeight="1">
      <c r="A8" s="530" t="s">
        <v>411</v>
      </c>
      <c r="B8" s="531"/>
      <c r="C8" s="532" t="s">
        <v>412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4"/>
      <c r="R8" s="479" t="s">
        <v>413</v>
      </c>
      <c r="S8" s="535">
        <v>80421</v>
      </c>
      <c r="T8" s="536"/>
      <c r="U8" s="536"/>
      <c r="V8" s="537"/>
      <c r="W8" s="535"/>
      <c r="X8" s="536"/>
      <c r="Y8" s="536"/>
      <c r="Z8" s="537"/>
      <c r="AA8" s="535"/>
      <c r="AB8" s="536"/>
      <c r="AC8" s="536"/>
      <c r="AD8" s="537"/>
      <c r="AE8" s="538"/>
      <c r="AF8" s="539"/>
      <c r="AG8" s="532" t="s">
        <v>414</v>
      </c>
      <c r="AH8" s="533"/>
      <c r="AI8" s="533"/>
      <c r="AJ8" s="533"/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4"/>
      <c r="AW8" s="479" t="s">
        <v>415</v>
      </c>
      <c r="AX8" s="535">
        <v>106502</v>
      </c>
      <c r="AY8" s="536"/>
      <c r="AZ8" s="536"/>
      <c r="BA8" s="537"/>
      <c r="BB8" s="540"/>
      <c r="BC8" s="541"/>
      <c r="BD8" s="541"/>
      <c r="BE8" s="542"/>
      <c r="BF8" s="540"/>
      <c r="BG8" s="541"/>
      <c r="BH8" s="541"/>
      <c r="BI8" s="542"/>
      <c r="BJ8" s="540"/>
      <c r="BK8" s="542"/>
    </row>
    <row r="9" spans="1:63" ht="19.5" customHeight="1">
      <c r="A9" s="530" t="s">
        <v>416</v>
      </c>
      <c r="B9" s="531"/>
      <c r="C9" s="532" t="s">
        <v>417</v>
      </c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4"/>
      <c r="R9" s="479" t="s">
        <v>418</v>
      </c>
      <c r="S9" s="535">
        <v>77120</v>
      </c>
      <c r="T9" s="536"/>
      <c r="U9" s="536"/>
      <c r="V9" s="537"/>
      <c r="W9" s="535"/>
      <c r="X9" s="536"/>
      <c r="Y9" s="536"/>
      <c r="Z9" s="537"/>
      <c r="AA9" s="535"/>
      <c r="AB9" s="536"/>
      <c r="AC9" s="536"/>
      <c r="AD9" s="537"/>
      <c r="AE9" s="538"/>
      <c r="AF9" s="539"/>
      <c r="AG9" s="532" t="s">
        <v>419</v>
      </c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4"/>
      <c r="AW9" s="479" t="s">
        <v>420</v>
      </c>
      <c r="AX9" s="535">
        <v>51373</v>
      </c>
      <c r="AY9" s="536"/>
      <c r="AZ9" s="536"/>
      <c r="BA9" s="537"/>
      <c r="BB9" s="540"/>
      <c r="BC9" s="541"/>
      <c r="BD9" s="541"/>
      <c r="BE9" s="542"/>
      <c r="BF9" s="540"/>
      <c r="BG9" s="541"/>
      <c r="BH9" s="541"/>
      <c r="BI9" s="542"/>
      <c r="BJ9" s="540"/>
      <c r="BK9" s="542"/>
    </row>
    <row r="10" spans="1:63" ht="19.5" customHeight="1">
      <c r="A10" s="530" t="s">
        <v>421</v>
      </c>
      <c r="B10" s="531"/>
      <c r="C10" s="532" t="s">
        <v>422</v>
      </c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4"/>
      <c r="R10" s="479" t="s">
        <v>423</v>
      </c>
      <c r="S10" s="535">
        <v>10834</v>
      </c>
      <c r="T10" s="536"/>
      <c r="U10" s="536"/>
      <c r="V10" s="537"/>
      <c r="W10" s="535"/>
      <c r="X10" s="536"/>
      <c r="Y10" s="536"/>
      <c r="Z10" s="537"/>
      <c r="AA10" s="535"/>
      <c r="AB10" s="536"/>
      <c r="AC10" s="536"/>
      <c r="AD10" s="537"/>
      <c r="AE10" s="538"/>
      <c r="AF10" s="539"/>
      <c r="AG10" s="532" t="s">
        <v>424</v>
      </c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4"/>
      <c r="AW10" s="479" t="s">
        <v>425</v>
      </c>
      <c r="AX10" s="535">
        <v>10500</v>
      </c>
      <c r="AY10" s="536"/>
      <c r="AZ10" s="536"/>
      <c r="BA10" s="537"/>
      <c r="BB10" s="540"/>
      <c r="BC10" s="541"/>
      <c r="BD10" s="541"/>
      <c r="BE10" s="542"/>
      <c r="BF10" s="540"/>
      <c r="BG10" s="541"/>
      <c r="BH10" s="541"/>
      <c r="BI10" s="542"/>
      <c r="BJ10" s="540"/>
      <c r="BK10" s="542"/>
    </row>
    <row r="11" spans="1:63" s="482" customFormat="1" ht="19.5" customHeight="1">
      <c r="A11" s="543" t="s">
        <v>426</v>
      </c>
      <c r="B11" s="544"/>
      <c r="C11" s="545" t="s">
        <v>427</v>
      </c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7"/>
      <c r="R11" s="481"/>
      <c r="S11" s="548">
        <f>SUM(S8:V10)</f>
        <v>168375</v>
      </c>
      <c r="T11" s="549"/>
      <c r="U11" s="549"/>
      <c r="V11" s="550"/>
      <c r="W11" s="548"/>
      <c r="X11" s="549"/>
      <c r="Y11" s="549"/>
      <c r="Z11" s="550"/>
      <c r="AA11" s="548"/>
      <c r="AB11" s="549"/>
      <c r="AC11" s="549"/>
      <c r="AD11" s="550"/>
      <c r="AE11" s="551"/>
      <c r="AF11" s="552"/>
      <c r="AG11" s="545" t="s">
        <v>428</v>
      </c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7"/>
      <c r="AW11" s="480"/>
      <c r="AX11" s="553">
        <f>SUM(AX8:BA10)</f>
        <v>168375</v>
      </c>
      <c r="AY11" s="554"/>
      <c r="AZ11" s="554"/>
      <c r="BA11" s="555"/>
      <c r="BB11" s="553"/>
      <c r="BC11" s="554"/>
      <c r="BD11" s="554"/>
      <c r="BE11" s="555"/>
      <c r="BF11" s="553"/>
      <c r="BG11" s="554"/>
      <c r="BH11" s="554"/>
      <c r="BI11" s="555"/>
      <c r="BJ11" s="553"/>
      <c r="BK11" s="555"/>
    </row>
    <row r="12" spans="1:63" ht="28.5" customHeight="1">
      <c r="A12" s="483"/>
      <c r="B12" s="483"/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</row>
    <row r="13" spans="1:63" ht="28.5" customHeight="1">
      <c r="A13" s="497" t="s">
        <v>329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498"/>
      <c r="BC13" s="498"/>
      <c r="BD13" s="498"/>
      <c r="BE13" s="498"/>
      <c r="BF13" s="498"/>
      <c r="BG13" s="498"/>
      <c r="BH13" s="498"/>
      <c r="BI13" s="498"/>
      <c r="BJ13" s="498"/>
      <c r="BK13" s="499"/>
    </row>
    <row r="14" spans="1:63" ht="15" customHeight="1">
      <c r="A14" s="500" t="s">
        <v>400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502"/>
    </row>
    <row r="15" spans="1:63" ht="15.75" customHeight="1">
      <c r="A15" s="503" t="s">
        <v>401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5"/>
    </row>
    <row r="16" spans="1:63" ht="15.75" customHeight="1">
      <c r="A16" s="506" t="s">
        <v>402</v>
      </c>
      <c r="B16" s="507"/>
      <c r="C16" s="510" t="s">
        <v>403</v>
      </c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2"/>
      <c r="AG16" s="510" t="s">
        <v>404</v>
      </c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511"/>
      <c r="BG16" s="511"/>
      <c r="BH16" s="511"/>
      <c r="BI16" s="511"/>
      <c r="BJ16" s="511"/>
      <c r="BK16" s="512"/>
    </row>
    <row r="17" spans="1:63" ht="34.5" customHeight="1">
      <c r="A17" s="508"/>
      <c r="B17" s="509"/>
      <c r="C17" s="513" t="s">
        <v>405</v>
      </c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5"/>
      <c r="R17" s="476"/>
      <c r="S17" s="516" t="s">
        <v>406</v>
      </c>
      <c r="T17" s="517"/>
      <c r="U17" s="517"/>
      <c r="V17" s="518"/>
      <c r="W17" s="516" t="s">
        <v>407</v>
      </c>
      <c r="X17" s="517"/>
      <c r="Y17" s="517"/>
      <c r="Z17" s="518"/>
      <c r="AA17" s="516" t="s">
        <v>408</v>
      </c>
      <c r="AB17" s="517"/>
      <c r="AC17" s="517"/>
      <c r="AD17" s="518"/>
      <c r="AE17" s="516" t="s">
        <v>409</v>
      </c>
      <c r="AF17" s="518"/>
      <c r="AG17" s="519" t="s">
        <v>410</v>
      </c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521"/>
      <c r="AW17" s="477"/>
      <c r="AX17" s="516" t="s">
        <v>406</v>
      </c>
      <c r="AY17" s="517"/>
      <c r="AZ17" s="517"/>
      <c r="BA17" s="518"/>
      <c r="BB17" s="516" t="s">
        <v>407</v>
      </c>
      <c r="BC17" s="517"/>
      <c r="BD17" s="517"/>
      <c r="BE17" s="518"/>
      <c r="BF17" s="516" t="s">
        <v>408</v>
      </c>
      <c r="BG17" s="517"/>
      <c r="BH17" s="517"/>
      <c r="BI17" s="518"/>
      <c r="BJ17" s="516" t="s">
        <v>409</v>
      </c>
      <c r="BK17" s="518"/>
    </row>
    <row r="18" spans="1:63" ht="12.75">
      <c r="A18" s="522" t="s">
        <v>3</v>
      </c>
      <c r="B18" s="523"/>
      <c r="C18" s="524" t="s">
        <v>4</v>
      </c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6"/>
      <c r="R18" s="478"/>
      <c r="S18" s="524" t="s">
        <v>6</v>
      </c>
      <c r="T18" s="525"/>
      <c r="U18" s="525"/>
      <c r="V18" s="526"/>
      <c r="W18" s="524" t="s">
        <v>7</v>
      </c>
      <c r="X18" s="525"/>
      <c r="Y18" s="525"/>
      <c r="Z18" s="526"/>
      <c r="AA18" s="524" t="s">
        <v>8</v>
      </c>
      <c r="AB18" s="525"/>
      <c r="AC18" s="525"/>
      <c r="AD18" s="526"/>
      <c r="AE18" s="524" t="s">
        <v>9</v>
      </c>
      <c r="AF18" s="526"/>
      <c r="AG18" s="524" t="s">
        <v>10</v>
      </c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6"/>
      <c r="AW18" s="478"/>
      <c r="AX18" s="527" t="s">
        <v>11</v>
      </c>
      <c r="AY18" s="528"/>
      <c r="AZ18" s="528"/>
      <c r="BA18" s="529"/>
      <c r="BB18" s="527" t="s">
        <v>12</v>
      </c>
      <c r="BC18" s="528"/>
      <c r="BD18" s="528"/>
      <c r="BE18" s="529"/>
      <c r="BF18" s="527" t="s">
        <v>13</v>
      </c>
      <c r="BG18" s="528"/>
      <c r="BH18" s="528"/>
      <c r="BI18" s="529"/>
      <c r="BJ18" s="527" t="s">
        <v>14</v>
      </c>
      <c r="BK18" s="529"/>
    </row>
    <row r="19" spans="1:63" ht="19.5" customHeight="1">
      <c r="A19" s="530" t="s">
        <v>411</v>
      </c>
      <c r="B19" s="531"/>
      <c r="C19" s="532" t="s">
        <v>412</v>
      </c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4"/>
      <c r="R19" s="479" t="s">
        <v>413</v>
      </c>
      <c r="S19" s="535">
        <v>37371</v>
      </c>
      <c r="T19" s="536"/>
      <c r="U19" s="536"/>
      <c r="V19" s="537"/>
      <c r="W19" s="535"/>
      <c r="X19" s="536"/>
      <c r="Y19" s="536"/>
      <c r="Z19" s="537"/>
      <c r="AA19" s="535"/>
      <c r="AB19" s="536"/>
      <c r="AC19" s="536"/>
      <c r="AD19" s="537"/>
      <c r="AE19" s="538"/>
      <c r="AF19" s="539"/>
      <c r="AG19" s="532" t="s">
        <v>414</v>
      </c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4"/>
      <c r="AW19" s="479" t="s">
        <v>415</v>
      </c>
      <c r="AX19" s="535">
        <v>37371</v>
      </c>
      <c r="AY19" s="536"/>
      <c r="AZ19" s="536"/>
      <c r="BA19" s="537"/>
      <c r="BB19" s="540"/>
      <c r="BC19" s="541"/>
      <c r="BD19" s="541"/>
      <c r="BE19" s="542"/>
      <c r="BF19" s="540"/>
      <c r="BG19" s="541"/>
      <c r="BH19" s="541"/>
      <c r="BI19" s="542"/>
      <c r="BJ19" s="540"/>
      <c r="BK19" s="542"/>
    </row>
    <row r="20" spans="1:63" ht="19.5" customHeight="1">
      <c r="A20" s="530" t="s">
        <v>416</v>
      </c>
      <c r="B20" s="531"/>
      <c r="C20" s="532" t="s">
        <v>417</v>
      </c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4"/>
      <c r="R20" s="479" t="s">
        <v>418</v>
      </c>
      <c r="S20" s="535"/>
      <c r="T20" s="536"/>
      <c r="U20" s="536"/>
      <c r="V20" s="537"/>
      <c r="W20" s="535"/>
      <c r="X20" s="536"/>
      <c r="Y20" s="536"/>
      <c r="Z20" s="537"/>
      <c r="AA20" s="535"/>
      <c r="AB20" s="536"/>
      <c r="AC20" s="536"/>
      <c r="AD20" s="537"/>
      <c r="AE20" s="538"/>
      <c r="AF20" s="539"/>
      <c r="AG20" s="532" t="s">
        <v>419</v>
      </c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4"/>
      <c r="AW20" s="479" t="s">
        <v>420</v>
      </c>
      <c r="AX20" s="535"/>
      <c r="AY20" s="536"/>
      <c r="AZ20" s="536"/>
      <c r="BA20" s="537"/>
      <c r="BB20" s="540"/>
      <c r="BC20" s="541"/>
      <c r="BD20" s="541"/>
      <c r="BE20" s="542"/>
      <c r="BF20" s="540"/>
      <c r="BG20" s="541"/>
      <c r="BH20" s="541"/>
      <c r="BI20" s="542"/>
      <c r="BJ20" s="540"/>
      <c r="BK20" s="542"/>
    </row>
    <row r="21" spans="1:63" ht="19.5" customHeight="1">
      <c r="A21" s="530" t="s">
        <v>421</v>
      </c>
      <c r="B21" s="531"/>
      <c r="C21" s="532" t="s">
        <v>422</v>
      </c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4"/>
      <c r="R21" s="479" t="s">
        <v>423</v>
      </c>
      <c r="S21" s="535">
        <v>0</v>
      </c>
      <c r="T21" s="536"/>
      <c r="U21" s="536"/>
      <c r="V21" s="537"/>
      <c r="W21" s="535"/>
      <c r="X21" s="536"/>
      <c r="Y21" s="536"/>
      <c r="Z21" s="537"/>
      <c r="AA21" s="535"/>
      <c r="AB21" s="536"/>
      <c r="AC21" s="536"/>
      <c r="AD21" s="537"/>
      <c r="AE21" s="538"/>
      <c r="AF21" s="539"/>
      <c r="AG21" s="532" t="s">
        <v>424</v>
      </c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4"/>
      <c r="AW21" s="479" t="s">
        <v>425</v>
      </c>
      <c r="AX21" s="535">
        <v>0</v>
      </c>
      <c r="AY21" s="536"/>
      <c r="AZ21" s="536"/>
      <c r="BA21" s="537"/>
      <c r="BB21" s="540"/>
      <c r="BC21" s="541"/>
      <c r="BD21" s="541"/>
      <c r="BE21" s="542"/>
      <c r="BF21" s="540"/>
      <c r="BG21" s="541"/>
      <c r="BH21" s="541"/>
      <c r="BI21" s="542"/>
      <c r="BJ21" s="540"/>
      <c r="BK21" s="542"/>
    </row>
    <row r="22" spans="1:63" s="482" customFormat="1" ht="19.5" customHeight="1">
      <c r="A22" s="543" t="s">
        <v>426</v>
      </c>
      <c r="B22" s="544"/>
      <c r="C22" s="545" t="s">
        <v>427</v>
      </c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7"/>
      <c r="R22" s="481"/>
      <c r="S22" s="548">
        <f>SUM(S19:V21)</f>
        <v>37371</v>
      </c>
      <c r="T22" s="549"/>
      <c r="U22" s="549"/>
      <c r="V22" s="550"/>
      <c r="W22" s="548"/>
      <c r="X22" s="549"/>
      <c r="Y22" s="549"/>
      <c r="Z22" s="550"/>
      <c r="AA22" s="548"/>
      <c r="AB22" s="549"/>
      <c r="AC22" s="549"/>
      <c r="AD22" s="550"/>
      <c r="AE22" s="551"/>
      <c r="AF22" s="552"/>
      <c r="AG22" s="545" t="s">
        <v>428</v>
      </c>
      <c r="AH22" s="546"/>
      <c r="AI22" s="546"/>
      <c r="AJ22" s="546"/>
      <c r="AK22" s="546"/>
      <c r="AL22" s="546"/>
      <c r="AM22" s="546"/>
      <c r="AN22" s="546"/>
      <c r="AO22" s="546"/>
      <c r="AP22" s="546"/>
      <c r="AQ22" s="546"/>
      <c r="AR22" s="546"/>
      <c r="AS22" s="546"/>
      <c r="AT22" s="546"/>
      <c r="AU22" s="546"/>
      <c r="AV22" s="547"/>
      <c r="AW22" s="480"/>
      <c r="AX22" s="553">
        <f>SUM(AX19:BA21)</f>
        <v>37371</v>
      </c>
      <c r="AY22" s="554"/>
      <c r="AZ22" s="554"/>
      <c r="BA22" s="555"/>
      <c r="BB22" s="553"/>
      <c r="BC22" s="554"/>
      <c r="BD22" s="554"/>
      <c r="BE22" s="555"/>
      <c r="BF22" s="553"/>
      <c r="BG22" s="554"/>
      <c r="BH22" s="554"/>
      <c r="BI22" s="555"/>
      <c r="BJ22" s="553"/>
      <c r="BK22" s="555"/>
    </row>
    <row r="23" spans="1:63" ht="19.5" customHeight="1">
      <c r="A23" s="556"/>
      <c r="B23" s="556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484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9"/>
      <c r="AF23" s="560"/>
      <c r="AG23" s="561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3"/>
      <c r="AV23" s="484"/>
      <c r="AW23" s="484"/>
      <c r="AX23" s="564"/>
      <c r="AY23" s="565"/>
      <c r="AZ23" s="565"/>
      <c r="BA23" s="566"/>
      <c r="BB23" s="564"/>
      <c r="BC23" s="565"/>
      <c r="BD23" s="565"/>
      <c r="BE23" s="566"/>
      <c r="BF23" s="564"/>
      <c r="BG23" s="565"/>
      <c r="BH23" s="565"/>
      <c r="BI23" s="566"/>
      <c r="BJ23" s="564"/>
      <c r="BK23" s="566"/>
    </row>
  </sheetData>
  <mergeCells count="154">
    <mergeCell ref="AX23:BA23"/>
    <mergeCell ref="BB23:BE23"/>
    <mergeCell ref="BF23:BI23"/>
    <mergeCell ref="BJ23:BK23"/>
    <mergeCell ref="BB22:BE22"/>
    <mergeCell ref="BF22:BI22"/>
    <mergeCell ref="BJ22:BK22"/>
    <mergeCell ref="A23:B23"/>
    <mergeCell ref="C23:Q23"/>
    <mergeCell ref="S23:V23"/>
    <mergeCell ref="W23:Z23"/>
    <mergeCell ref="AA23:AD23"/>
    <mergeCell ref="AE23:AF23"/>
    <mergeCell ref="AG23:AU23"/>
    <mergeCell ref="AA22:AD22"/>
    <mergeCell ref="AE22:AF22"/>
    <mergeCell ref="AG22:AV22"/>
    <mergeCell ref="AX22:BA22"/>
    <mergeCell ref="A22:B22"/>
    <mergeCell ref="C22:Q22"/>
    <mergeCell ref="S22:V22"/>
    <mergeCell ref="W22:Z22"/>
    <mergeCell ref="AX21:BA21"/>
    <mergeCell ref="BB21:BE21"/>
    <mergeCell ref="BF21:BI21"/>
    <mergeCell ref="BJ21:BK21"/>
    <mergeCell ref="BB20:BE20"/>
    <mergeCell ref="BF20:BI20"/>
    <mergeCell ref="BJ20:BK20"/>
    <mergeCell ref="A21:B21"/>
    <mergeCell ref="C21:Q21"/>
    <mergeCell ref="S21:V21"/>
    <mergeCell ref="W21:Z21"/>
    <mergeCell ref="AA21:AD21"/>
    <mergeCell ref="AE21:AF21"/>
    <mergeCell ref="AG21:AV21"/>
    <mergeCell ref="AA20:AD20"/>
    <mergeCell ref="AE20:AF20"/>
    <mergeCell ref="AG20:AV20"/>
    <mergeCell ref="AX20:BA20"/>
    <mergeCell ref="A20:B20"/>
    <mergeCell ref="C20:Q20"/>
    <mergeCell ref="S20:V20"/>
    <mergeCell ref="W20:Z20"/>
    <mergeCell ref="AX19:BA19"/>
    <mergeCell ref="BB19:BE19"/>
    <mergeCell ref="BF19:BI19"/>
    <mergeCell ref="BJ19:BK19"/>
    <mergeCell ref="BB18:BE18"/>
    <mergeCell ref="BF18:BI18"/>
    <mergeCell ref="BJ18:BK18"/>
    <mergeCell ref="A19:B19"/>
    <mergeCell ref="C19:Q19"/>
    <mergeCell ref="S19:V19"/>
    <mergeCell ref="W19:Z19"/>
    <mergeCell ref="AA19:AD19"/>
    <mergeCell ref="AE19:AF19"/>
    <mergeCell ref="AG19:AV19"/>
    <mergeCell ref="BF17:BI17"/>
    <mergeCell ref="BJ17:BK17"/>
    <mergeCell ref="A18:B18"/>
    <mergeCell ref="C18:Q18"/>
    <mergeCell ref="S18:V18"/>
    <mergeCell ref="W18:Z18"/>
    <mergeCell ref="AA18:AD18"/>
    <mergeCell ref="AE18:AF18"/>
    <mergeCell ref="AG18:AV18"/>
    <mergeCell ref="AX18:BA18"/>
    <mergeCell ref="AE17:AF17"/>
    <mergeCell ref="AG17:AV17"/>
    <mergeCell ref="AX17:BA17"/>
    <mergeCell ref="BB17:BE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X11:BA11"/>
    <mergeCell ref="BB11:BE11"/>
    <mergeCell ref="BF11:BI11"/>
    <mergeCell ref="BJ11:BK11"/>
    <mergeCell ref="BB10:BE10"/>
    <mergeCell ref="BF10:BI10"/>
    <mergeCell ref="BJ10:BK10"/>
    <mergeCell ref="A11:B11"/>
    <mergeCell ref="C11:Q11"/>
    <mergeCell ref="S11:V11"/>
    <mergeCell ref="W11:Z11"/>
    <mergeCell ref="AA11:AD11"/>
    <mergeCell ref="AE11:AF11"/>
    <mergeCell ref="AG11:AV11"/>
    <mergeCell ref="AA10:AD10"/>
    <mergeCell ref="AE10:AF10"/>
    <mergeCell ref="AG10:AV10"/>
    <mergeCell ref="AX10:BA10"/>
    <mergeCell ref="A10:B10"/>
    <mergeCell ref="C10:Q10"/>
    <mergeCell ref="S10:V10"/>
    <mergeCell ref="W10:Z10"/>
    <mergeCell ref="AX9:BA9"/>
    <mergeCell ref="BB9:BE9"/>
    <mergeCell ref="BF9:BI9"/>
    <mergeCell ref="BJ9:BK9"/>
    <mergeCell ref="BB8:BE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A8:AD8"/>
    <mergeCell ref="AE8:AF8"/>
    <mergeCell ref="AG8:AV8"/>
    <mergeCell ref="AX8:BA8"/>
    <mergeCell ref="A8:B8"/>
    <mergeCell ref="C8:Q8"/>
    <mergeCell ref="S8:V8"/>
    <mergeCell ref="W8:Z8"/>
    <mergeCell ref="AX7:BA7"/>
    <mergeCell ref="BB7:BE7"/>
    <mergeCell ref="BF7:BI7"/>
    <mergeCell ref="BJ7:BK7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5:B6"/>
    <mergeCell ref="C5:AF5"/>
    <mergeCell ref="AG5:BK5"/>
    <mergeCell ref="C6:Q6"/>
    <mergeCell ref="S6:V6"/>
    <mergeCell ref="W6:Z6"/>
    <mergeCell ref="AA6:AD6"/>
    <mergeCell ref="AE6:AF6"/>
    <mergeCell ref="AG6:AV6"/>
    <mergeCell ref="AX6:BA6"/>
    <mergeCell ref="A1:BK1"/>
    <mergeCell ref="A2:BK2"/>
    <mergeCell ref="A3:BK3"/>
    <mergeCell ref="A4:BK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H25" sqref="H25"/>
    </sheetView>
  </sheetViews>
  <sheetFormatPr defaultColWidth="9.00390625" defaultRowHeight="12.75"/>
  <cols>
    <col min="1" max="1" width="6.875" style="3" customWidth="1"/>
    <col min="2" max="2" width="37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ht="14.25" thickBot="1">
      <c r="I1" s="22" t="s">
        <v>330</v>
      </c>
    </row>
    <row r="2" spans="1:9" s="348" customFormat="1" ht="26.25" customHeight="1">
      <c r="A2" s="572" t="s">
        <v>331</v>
      </c>
      <c r="B2" s="570" t="s">
        <v>332</v>
      </c>
      <c r="C2" s="574" t="s">
        <v>333</v>
      </c>
      <c r="D2" s="574" t="s">
        <v>334</v>
      </c>
      <c r="E2" s="567" t="s">
        <v>335</v>
      </c>
      <c r="F2" s="568"/>
      <c r="G2" s="568"/>
      <c r="H2" s="569"/>
      <c r="I2" s="570" t="s">
        <v>336</v>
      </c>
    </row>
    <row r="3" spans="1:9" s="352" customFormat="1" ht="32.25" customHeight="1" thickBot="1">
      <c r="A3" s="573"/>
      <c r="B3" s="571"/>
      <c r="C3" s="571"/>
      <c r="D3" s="575"/>
      <c r="E3" s="349" t="s">
        <v>337</v>
      </c>
      <c r="F3" s="350" t="s">
        <v>338</v>
      </c>
      <c r="G3" s="350" t="s">
        <v>339</v>
      </c>
      <c r="H3" s="351" t="s">
        <v>340</v>
      </c>
      <c r="I3" s="571"/>
    </row>
    <row r="4" spans="1:9" s="358" customFormat="1" ht="18" customHeight="1" thickBot="1">
      <c r="A4" s="353">
        <v>1</v>
      </c>
      <c r="B4" s="354">
        <v>2</v>
      </c>
      <c r="C4" s="355">
        <v>3</v>
      </c>
      <c r="D4" s="354">
        <v>4</v>
      </c>
      <c r="E4" s="353">
        <v>5</v>
      </c>
      <c r="F4" s="355">
        <v>6</v>
      </c>
      <c r="G4" s="355">
        <v>7</v>
      </c>
      <c r="H4" s="356">
        <v>8</v>
      </c>
      <c r="I4" s="357" t="s">
        <v>341</v>
      </c>
    </row>
    <row r="5" spans="1:9" ht="33.75" customHeight="1" thickBot="1">
      <c r="A5" s="11" t="s">
        <v>3</v>
      </c>
      <c r="B5" s="359" t="s">
        <v>342</v>
      </c>
      <c r="C5" s="360"/>
      <c r="D5" s="361">
        <f>SUM(D6:D7)</f>
        <v>0</v>
      </c>
      <c r="E5" s="362">
        <f>SUM(E6:E7)</f>
        <v>0</v>
      </c>
      <c r="F5" s="363">
        <f>SUM(F6:F7)</f>
        <v>0</v>
      </c>
      <c r="G5" s="363">
        <f>SUM(G6:G7)</f>
        <v>0</v>
      </c>
      <c r="H5" s="364">
        <f>SUM(H6:H7)</f>
        <v>0</v>
      </c>
      <c r="I5" s="365">
        <f>SUM(D5:H5)</f>
        <v>0</v>
      </c>
    </row>
    <row r="6" spans="1:9" ht="21" customHeight="1">
      <c r="A6" s="366" t="s">
        <v>4</v>
      </c>
      <c r="B6" s="367" t="s">
        <v>343</v>
      </c>
      <c r="C6" s="368"/>
      <c r="D6" s="369"/>
      <c r="E6" s="370"/>
      <c r="F6" s="29"/>
      <c r="G6" s="29"/>
      <c r="H6" s="31"/>
      <c r="I6" s="371">
        <f aca="true" t="shared" si="0" ref="I6:I17">SUM(D6:H6)</f>
        <v>0</v>
      </c>
    </row>
    <row r="7" spans="1:9" ht="21" customHeight="1" thickBot="1">
      <c r="A7" s="366" t="s">
        <v>6</v>
      </c>
      <c r="B7" s="367" t="s">
        <v>344</v>
      </c>
      <c r="C7" s="368"/>
      <c r="D7" s="369"/>
      <c r="E7" s="370"/>
      <c r="F7" s="29"/>
      <c r="G7" s="29"/>
      <c r="H7" s="31"/>
      <c r="I7" s="371">
        <f t="shared" si="0"/>
        <v>0</v>
      </c>
    </row>
    <row r="8" spans="1:9" ht="36" customHeight="1" thickBot="1">
      <c r="A8" s="11" t="s">
        <v>7</v>
      </c>
      <c r="B8" s="372" t="s">
        <v>345</v>
      </c>
      <c r="C8" s="360"/>
      <c r="D8" s="361">
        <f aca="true" t="shared" si="1" ref="D8:I8">SUM(D9:D12)</f>
        <v>0</v>
      </c>
      <c r="E8" s="375">
        <f t="shared" si="1"/>
        <v>0</v>
      </c>
      <c r="F8" s="376">
        <f t="shared" si="1"/>
        <v>0</v>
      </c>
      <c r="G8" s="376">
        <f t="shared" si="1"/>
        <v>0</v>
      </c>
      <c r="H8" s="364">
        <f t="shared" si="1"/>
        <v>0</v>
      </c>
      <c r="I8" s="361">
        <f t="shared" si="1"/>
        <v>0</v>
      </c>
    </row>
    <row r="9" spans="1:9" ht="21" customHeight="1">
      <c r="A9" s="366" t="s">
        <v>8</v>
      </c>
      <c r="B9" s="367" t="s">
        <v>346</v>
      </c>
      <c r="C9" s="368"/>
      <c r="D9" s="369"/>
      <c r="E9" s="370"/>
      <c r="F9" s="29"/>
      <c r="G9" s="29"/>
      <c r="H9" s="31"/>
      <c r="I9" s="371">
        <f>SUM(D9:H9)</f>
        <v>0</v>
      </c>
    </row>
    <row r="10" spans="1:9" ht="21" customHeight="1">
      <c r="A10" s="366" t="s">
        <v>9</v>
      </c>
      <c r="B10" s="373" t="s">
        <v>347</v>
      </c>
      <c r="C10" s="368"/>
      <c r="D10" s="369"/>
      <c r="E10" s="370"/>
      <c r="F10" s="29"/>
      <c r="G10" s="29"/>
      <c r="H10" s="31"/>
      <c r="I10" s="371">
        <f>SUM(D10:H10)</f>
        <v>0</v>
      </c>
    </row>
    <row r="11" spans="1:9" ht="21" customHeight="1">
      <c r="A11" s="366" t="s">
        <v>10</v>
      </c>
      <c r="B11" s="367" t="s">
        <v>348</v>
      </c>
      <c r="C11" s="368"/>
      <c r="D11" s="369"/>
      <c r="E11" s="370"/>
      <c r="F11" s="29"/>
      <c r="G11" s="29"/>
      <c r="H11" s="31"/>
      <c r="I11" s="371">
        <f>SUM(D11:H11)</f>
        <v>0</v>
      </c>
    </row>
    <row r="12" spans="1:9" ht="18" customHeight="1" thickBot="1">
      <c r="A12" s="366" t="s">
        <v>11</v>
      </c>
      <c r="B12" s="367" t="s">
        <v>349</v>
      </c>
      <c r="C12" s="368"/>
      <c r="D12" s="369"/>
      <c r="E12" s="370"/>
      <c r="F12" s="29"/>
      <c r="G12" s="29"/>
      <c r="H12" s="31"/>
      <c r="I12" s="371">
        <f>SUM(D12:H12)</f>
        <v>0</v>
      </c>
    </row>
    <row r="13" spans="1:9" ht="21" customHeight="1" thickBot="1">
      <c r="A13" s="11" t="s">
        <v>12</v>
      </c>
      <c r="B13" s="372" t="s">
        <v>350</v>
      </c>
      <c r="C13" s="360"/>
      <c r="D13" s="361">
        <f>SUM(D14:D14)</f>
        <v>0</v>
      </c>
      <c r="E13" s="362">
        <f>SUM(E14:E14)</f>
        <v>0</v>
      </c>
      <c r="F13" s="363">
        <f>SUM(F14:F14)</f>
        <v>0</v>
      </c>
      <c r="G13" s="363">
        <f>SUM(G14:G14)</f>
        <v>0</v>
      </c>
      <c r="H13" s="364">
        <f>SUM(H14:H14)</f>
        <v>0</v>
      </c>
      <c r="I13" s="365">
        <f t="shared" si="0"/>
        <v>0</v>
      </c>
    </row>
    <row r="14" spans="1:9" ht="21" customHeight="1" thickBot="1">
      <c r="A14" s="366" t="s">
        <v>13</v>
      </c>
      <c r="B14" s="367" t="s">
        <v>351</v>
      </c>
      <c r="C14" s="368"/>
      <c r="D14" s="369"/>
      <c r="E14" s="370"/>
      <c r="F14" s="29"/>
      <c r="G14" s="29"/>
      <c r="H14" s="31"/>
      <c r="I14" s="371">
        <f t="shared" si="0"/>
        <v>0</v>
      </c>
    </row>
    <row r="15" spans="1:9" ht="21" customHeight="1" thickBot="1">
      <c r="A15" s="11" t="s">
        <v>14</v>
      </c>
      <c r="B15" s="372" t="s">
        <v>352</v>
      </c>
      <c r="C15" s="360"/>
      <c r="D15" s="361">
        <f>SUM(D16:D16)</f>
        <v>0</v>
      </c>
      <c r="E15" s="362">
        <f>SUM(E16:E16)</f>
        <v>0</v>
      </c>
      <c r="F15" s="363">
        <f>SUM(F16:F16)</f>
        <v>0</v>
      </c>
      <c r="G15" s="363">
        <f>SUM(G16:G16)</f>
        <v>0</v>
      </c>
      <c r="H15" s="364">
        <f>SUM(H16:H16)</f>
        <v>0</v>
      </c>
      <c r="I15" s="365">
        <f t="shared" si="0"/>
        <v>0</v>
      </c>
    </row>
    <row r="16" spans="1:9" ht="21" customHeight="1" thickBot="1">
      <c r="A16" s="366" t="s">
        <v>321</v>
      </c>
      <c r="B16" s="367"/>
      <c r="C16" s="368"/>
      <c r="D16" s="369"/>
      <c r="E16" s="370"/>
      <c r="F16" s="29"/>
      <c r="G16" s="29"/>
      <c r="H16" s="31"/>
      <c r="I16" s="371">
        <f t="shared" si="0"/>
        <v>0</v>
      </c>
    </row>
    <row r="17" spans="1:9" ht="21" customHeight="1" thickBot="1">
      <c r="A17" s="11" t="s">
        <v>322</v>
      </c>
      <c r="B17" s="359" t="s">
        <v>353</v>
      </c>
      <c r="C17" s="374"/>
      <c r="D17" s="361">
        <f>D5+D8+D13+D15</f>
        <v>0</v>
      </c>
      <c r="E17" s="362">
        <f>E5+E8+E13+E15</f>
        <v>0</v>
      </c>
      <c r="F17" s="363">
        <f>F5+F8+F13+F15</f>
        <v>0</v>
      </c>
      <c r="G17" s="363">
        <f>G5+G8+G13+G15</f>
        <v>0</v>
      </c>
      <c r="H17" s="364">
        <f>H5+H8+H13+H15</f>
        <v>0</v>
      </c>
      <c r="I17" s="365">
        <f t="shared" si="0"/>
        <v>0</v>
      </c>
    </row>
  </sheetData>
  <mergeCells count="6">
    <mergeCell ref="E2:H2"/>
    <mergeCell ref="I2:I3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CE,Félkövér"&amp;14
Többéves kihatással járó döntésekből származó kötelezettségek
célok szerint, évenkénti bontásban&amp;R&amp;"Times New Roman CE,Félkövér dőlt"&amp;14 9.sz.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H8" sqref="H8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129.75" customHeight="1" thickBot="1">
      <c r="A1" s="6"/>
      <c r="B1" s="495" t="s">
        <v>355</v>
      </c>
      <c r="C1" s="495"/>
    </row>
    <row r="2" spans="1:3" s="8" customFormat="1" ht="49.5" customHeight="1" thickBot="1">
      <c r="A2" s="12" t="s">
        <v>354</v>
      </c>
      <c r="B2" s="133" t="s">
        <v>165</v>
      </c>
      <c r="C2" s="13" t="s">
        <v>166</v>
      </c>
    </row>
    <row r="3" spans="1:3" ht="30" customHeight="1">
      <c r="A3" s="466" t="s">
        <v>398</v>
      </c>
      <c r="B3" s="467">
        <v>7874</v>
      </c>
      <c r="C3" s="469">
        <v>8730</v>
      </c>
    </row>
    <row r="4" spans="1:3" ht="30" customHeight="1">
      <c r="A4" s="466" t="s">
        <v>280</v>
      </c>
      <c r="B4" s="467">
        <v>10235</v>
      </c>
      <c r="C4" s="469">
        <v>12041</v>
      </c>
    </row>
    <row r="5" spans="1:3" ht="30" customHeight="1">
      <c r="A5" s="468"/>
      <c r="B5" s="470"/>
      <c r="C5" s="471"/>
    </row>
    <row r="6" spans="1:3" ht="30" customHeight="1">
      <c r="A6" s="42"/>
      <c r="B6" s="472"/>
      <c r="C6" s="473"/>
    </row>
    <row r="7" spans="1:3" ht="30" customHeight="1">
      <c r="A7" s="42"/>
      <c r="B7" s="472"/>
      <c r="C7" s="473"/>
    </row>
    <row r="8" spans="1:3" ht="30" customHeight="1" thickBot="1">
      <c r="A8" s="41"/>
      <c r="B8" s="472"/>
      <c r="C8" s="473"/>
    </row>
    <row r="9" spans="1:3" ht="49.5" customHeight="1" thickBot="1">
      <c r="A9" s="60" t="s">
        <v>44</v>
      </c>
      <c r="B9" s="474">
        <f>SUM(B3:B8)</f>
        <v>18109</v>
      </c>
      <c r="C9" s="403">
        <f>SUM(C3:C8)</f>
        <v>20771</v>
      </c>
    </row>
    <row r="10" ht="19.5" customHeight="1"/>
    <row r="11" ht="21.75" customHeight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 CE,Félkövér"&amp;14
Cikó Község Önkormányzatának
 EU-s eszközök támogatásával megvalósuló projektjei
&amp;R&amp;"Times New Roman CE,Félkövér dőlt"&amp;14
 10.sz.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2" sqref="H2"/>
    </sheetView>
  </sheetViews>
  <sheetFormatPr defaultColWidth="9.00390625" defaultRowHeight="12.75"/>
  <cols>
    <col min="1" max="1" width="6.875" style="3" customWidth="1"/>
    <col min="2" max="2" width="43.50390625" style="2" customWidth="1"/>
    <col min="3" max="4" width="12.875" style="2" customWidth="1"/>
    <col min="5" max="5" width="14.625" style="2" customWidth="1"/>
    <col min="6" max="6" width="13.50390625" style="2" customWidth="1"/>
    <col min="7" max="7" width="13.875" style="2" customWidth="1"/>
    <col min="8" max="8" width="15.375" style="2" customWidth="1"/>
    <col min="9" max="16384" width="9.375" style="2" customWidth="1"/>
  </cols>
  <sheetData>
    <row r="1" ht="14.25" thickBot="1">
      <c r="H1" s="22" t="s">
        <v>330</v>
      </c>
    </row>
    <row r="2" spans="1:8" s="348" customFormat="1" ht="26.25" customHeight="1">
      <c r="A2" s="576" t="s">
        <v>331</v>
      </c>
      <c r="B2" s="578" t="s">
        <v>356</v>
      </c>
      <c r="C2" s="576" t="s">
        <v>357</v>
      </c>
      <c r="D2" s="576" t="s">
        <v>358</v>
      </c>
      <c r="E2" s="377" t="s">
        <v>359</v>
      </c>
      <c r="F2" s="378"/>
      <c r="G2" s="378"/>
      <c r="H2" s="379"/>
    </row>
    <row r="3" spans="1:8" s="352" customFormat="1" ht="32.25" customHeight="1" thickBot="1">
      <c r="A3" s="577"/>
      <c r="B3" s="579"/>
      <c r="C3" s="579"/>
      <c r="D3" s="577"/>
      <c r="E3" s="380" t="s">
        <v>337</v>
      </c>
      <c r="F3" s="381" t="s">
        <v>338</v>
      </c>
      <c r="G3" s="381" t="s">
        <v>339</v>
      </c>
      <c r="H3" s="382" t="s">
        <v>360</v>
      </c>
    </row>
    <row r="4" spans="1:8" s="358" customFormat="1" ht="18" customHeight="1" thickBot="1">
      <c r="A4" s="383">
        <v>1</v>
      </c>
      <c r="B4" s="384">
        <v>2</v>
      </c>
      <c r="C4" s="384">
        <v>3</v>
      </c>
      <c r="D4" s="385">
        <v>4</v>
      </c>
      <c r="E4" s="383">
        <v>5</v>
      </c>
      <c r="F4" s="385">
        <v>6</v>
      </c>
      <c r="G4" s="385">
        <v>7</v>
      </c>
      <c r="H4" s="386">
        <v>8</v>
      </c>
    </row>
    <row r="5" spans="1:8" ht="18" customHeight="1" thickBot="1">
      <c r="A5" s="387" t="s">
        <v>3</v>
      </c>
      <c r="B5" s="359" t="s">
        <v>361</v>
      </c>
      <c r="C5" s="388"/>
      <c r="D5" s="389"/>
      <c r="E5" s="390">
        <f>SUM(E6:E9)</f>
        <v>0</v>
      </c>
      <c r="F5" s="45">
        <f>SUM(F6:F9)</f>
        <v>0</v>
      </c>
      <c r="G5" s="45">
        <f>SUM(G6:G9)</f>
        <v>0</v>
      </c>
      <c r="H5" s="46">
        <f>SUM(H6:H9)</f>
        <v>0</v>
      </c>
    </row>
    <row r="6" spans="1:8" ht="18" customHeight="1">
      <c r="A6" s="391" t="s">
        <v>4</v>
      </c>
      <c r="B6" s="367" t="s">
        <v>362</v>
      </c>
      <c r="C6" s="392"/>
      <c r="D6" s="368"/>
      <c r="E6" s="370"/>
      <c r="F6" s="29"/>
      <c r="G6" s="29"/>
      <c r="H6" s="31"/>
    </row>
    <row r="7" spans="1:8" ht="18" customHeight="1">
      <c r="A7" s="391" t="s">
        <v>6</v>
      </c>
      <c r="B7" s="367" t="s">
        <v>351</v>
      </c>
      <c r="C7" s="392"/>
      <c r="D7" s="368"/>
      <c r="E7" s="370"/>
      <c r="F7" s="29"/>
      <c r="G7" s="29"/>
      <c r="H7" s="31"/>
    </row>
    <row r="8" spans="1:8" ht="18" customHeight="1">
      <c r="A8" s="391" t="s">
        <v>7</v>
      </c>
      <c r="B8" s="367" t="s">
        <v>351</v>
      </c>
      <c r="C8" s="392"/>
      <c r="D8" s="368"/>
      <c r="E8" s="370"/>
      <c r="F8" s="29"/>
      <c r="G8" s="29"/>
      <c r="H8" s="31"/>
    </row>
    <row r="9" spans="1:8" ht="18" customHeight="1" thickBot="1">
      <c r="A9" s="391" t="s">
        <v>8</v>
      </c>
      <c r="B9" s="367" t="s">
        <v>351</v>
      </c>
      <c r="C9" s="392"/>
      <c r="D9" s="368"/>
      <c r="E9" s="370"/>
      <c r="F9" s="29"/>
      <c r="G9" s="29"/>
      <c r="H9" s="31"/>
    </row>
    <row r="10" spans="1:8" ht="18" customHeight="1" thickBot="1">
      <c r="A10" s="387" t="s">
        <v>9</v>
      </c>
      <c r="B10" s="359" t="s">
        <v>363</v>
      </c>
      <c r="C10" s="388"/>
      <c r="D10" s="389"/>
      <c r="E10" s="390">
        <f>SUM(E11:E14)</f>
        <v>0</v>
      </c>
      <c r="F10" s="393">
        <f>SUM(F11:F14)</f>
        <v>0</v>
      </c>
      <c r="G10" s="393">
        <f>SUM(G11:G14)</f>
        <v>0</v>
      </c>
      <c r="H10" s="394">
        <f>SUM(H11:H14)</f>
        <v>0</v>
      </c>
    </row>
    <row r="11" spans="1:8" ht="18" customHeight="1">
      <c r="A11" s="391" t="s">
        <v>10</v>
      </c>
      <c r="B11" s="367" t="s">
        <v>364</v>
      </c>
      <c r="C11" s="392"/>
      <c r="D11" s="368"/>
      <c r="E11" s="370"/>
      <c r="F11" s="29"/>
      <c r="G11" s="29"/>
      <c r="H11" s="31"/>
    </row>
    <row r="12" spans="1:8" ht="18" customHeight="1">
      <c r="A12" s="391" t="s">
        <v>11</v>
      </c>
      <c r="B12" s="367"/>
      <c r="C12" s="392"/>
      <c r="D12" s="368"/>
      <c r="E12" s="370"/>
      <c r="F12" s="29"/>
      <c r="G12" s="29"/>
      <c r="H12" s="31"/>
    </row>
    <row r="13" spans="1:8" ht="18" customHeight="1">
      <c r="A13" s="391" t="s">
        <v>12</v>
      </c>
      <c r="B13" s="367" t="s">
        <v>351</v>
      </c>
      <c r="C13" s="392"/>
      <c r="D13" s="368"/>
      <c r="E13" s="370"/>
      <c r="F13" s="29"/>
      <c r="G13" s="29"/>
      <c r="H13" s="31"/>
    </row>
    <row r="14" spans="1:8" ht="18" customHeight="1" thickBot="1">
      <c r="A14" s="391" t="s">
        <v>13</v>
      </c>
      <c r="B14" s="367" t="s">
        <v>351</v>
      </c>
      <c r="C14" s="392"/>
      <c r="D14" s="368"/>
      <c r="E14" s="370"/>
      <c r="F14" s="29"/>
      <c r="G14" s="29"/>
      <c r="H14" s="31"/>
    </row>
    <row r="15" spans="1:8" ht="18" customHeight="1" thickBot="1">
      <c r="A15" s="387" t="s">
        <v>14</v>
      </c>
      <c r="B15" s="359" t="s">
        <v>365</v>
      </c>
      <c r="C15" s="388"/>
      <c r="D15" s="389"/>
      <c r="E15" s="395">
        <f>E5+E10</f>
        <v>0</v>
      </c>
      <c r="F15" s="45">
        <f>F5+F10</f>
        <v>0</v>
      </c>
      <c r="G15" s="45">
        <f>G5+G10</f>
        <v>0</v>
      </c>
      <c r="H15" s="46">
        <f>H5+H10</f>
        <v>0</v>
      </c>
    </row>
  </sheetData>
  <mergeCells count="4"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Az önkormányzat által felvett hitelállomány alakulása
 lejárat és eszközök szerinti bontásban&amp;R&amp;"Times New Roman CE,Félkövér dőlt"&amp;14
 11.sz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F11" sqref="F11"/>
    </sheetView>
  </sheetViews>
  <sheetFormatPr defaultColWidth="9.00390625" defaultRowHeight="12.75"/>
  <cols>
    <col min="1" max="1" width="47.875" style="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2" customFormat="1" ht="150" customHeight="1" thickBot="1">
      <c r="A1" s="6"/>
      <c r="B1" s="396" t="s">
        <v>330</v>
      </c>
    </row>
    <row r="2" spans="1:2" s="8" customFormat="1" ht="39.75" customHeight="1" thickBot="1">
      <c r="A2" s="12" t="s">
        <v>366</v>
      </c>
      <c r="B2" s="13" t="s">
        <v>367</v>
      </c>
    </row>
    <row r="3" spans="1:2" ht="30" customHeight="1">
      <c r="A3" s="397" t="s">
        <v>368</v>
      </c>
      <c r="B3" s="400"/>
    </row>
    <row r="4" spans="1:2" ht="19.5" customHeight="1">
      <c r="A4" s="41" t="s">
        <v>369</v>
      </c>
      <c r="B4" s="401">
        <v>120</v>
      </c>
    </row>
    <row r="5" spans="1:2" ht="30" customHeight="1">
      <c r="A5" s="398" t="s">
        <v>370</v>
      </c>
      <c r="B5" s="401"/>
    </row>
    <row r="6" spans="1:2" ht="19.5" customHeight="1">
      <c r="A6" s="42" t="s">
        <v>371</v>
      </c>
      <c r="B6" s="401">
        <v>200</v>
      </c>
    </row>
    <row r="7" spans="1:2" ht="19.5" customHeight="1">
      <c r="A7" s="399" t="s">
        <v>373</v>
      </c>
      <c r="B7" s="401">
        <v>200</v>
      </c>
    </row>
    <row r="8" spans="1:2" ht="19.5" customHeight="1" thickBot="1">
      <c r="A8" s="41" t="s">
        <v>372</v>
      </c>
      <c r="B8" s="401">
        <v>200</v>
      </c>
    </row>
    <row r="9" spans="1:2" ht="39.75" customHeight="1" thickBot="1">
      <c r="A9" s="60" t="s">
        <v>44</v>
      </c>
      <c r="B9" s="402">
        <f>SUM(B3:B8)</f>
        <v>720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CE,Félkövér"&amp;16
Cikó Község Önkormányzata által
 átadott pénzeszközök, támogatásértékű kiadások&amp;R&amp;"Times New Roman CE,Félkövér dőlt"&amp;14
12.sz.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1" sqref="D1"/>
    </sheetView>
  </sheetViews>
  <sheetFormatPr defaultColWidth="9.00390625" defaultRowHeight="12.75"/>
  <cols>
    <col min="1" max="1" width="6.50390625" style="419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405" customFormat="1" ht="129.75" customHeight="1" thickBot="1">
      <c r="A1" s="404"/>
      <c r="D1" s="420" t="s">
        <v>330</v>
      </c>
    </row>
    <row r="2" spans="1:4" s="407" customFormat="1" ht="48" customHeight="1" thickBot="1">
      <c r="A2" s="12" t="s">
        <v>1</v>
      </c>
      <c r="B2" s="406" t="s">
        <v>2</v>
      </c>
      <c r="C2" s="406" t="s">
        <v>376</v>
      </c>
      <c r="D2" s="13" t="s">
        <v>377</v>
      </c>
    </row>
    <row r="3" spans="1:4" s="407" customFormat="1" ht="18" customHeight="1" thickBot="1">
      <c r="A3" s="408">
        <v>1</v>
      </c>
      <c r="B3" s="409">
        <v>2</v>
      </c>
      <c r="C3" s="409">
        <v>3</v>
      </c>
      <c r="D3" s="410">
        <v>4</v>
      </c>
    </row>
    <row r="4" spans="1:4" ht="24" customHeight="1">
      <c r="A4" s="411" t="s">
        <v>3</v>
      </c>
      <c r="B4" s="412"/>
      <c r="C4" s="26"/>
      <c r="D4" s="28"/>
    </row>
    <row r="5" spans="1:4" ht="24" customHeight="1">
      <c r="A5" s="413" t="s">
        <v>4</v>
      </c>
      <c r="B5" s="414"/>
      <c r="C5" s="29"/>
      <c r="D5" s="31"/>
    </row>
    <row r="6" spans="1:4" ht="24" customHeight="1">
      <c r="A6" s="411" t="s">
        <v>7</v>
      </c>
      <c r="B6" s="414"/>
      <c r="C6" s="29"/>
      <c r="D6" s="31"/>
    </row>
    <row r="7" spans="1:4" ht="24" customHeight="1" thickBot="1">
      <c r="A7" s="411" t="s">
        <v>8</v>
      </c>
      <c r="B7" s="414"/>
      <c r="C7" s="29"/>
      <c r="D7" s="31"/>
    </row>
    <row r="8" spans="1:4" ht="18" customHeight="1" thickBot="1">
      <c r="A8" s="415" t="s">
        <v>9</v>
      </c>
      <c r="B8" s="416" t="s">
        <v>320</v>
      </c>
      <c r="C8" s="417">
        <f>SUM(C4:C7)</f>
        <v>0</v>
      </c>
      <c r="D8" s="418">
        <f>SUM(D4:D7)</f>
        <v>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
&amp;"Times New Roman CE,Félkövér"&amp;16
Az önkormányzat által adott közvetett támogatások
(kedvezmények)&amp;R&amp;"Times New Roman CE,Félkövér dőlt"&amp;14
 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N19" sqref="N19"/>
    </sheetView>
  </sheetViews>
  <sheetFormatPr defaultColWidth="9.00390625" defaultRowHeight="12.75"/>
  <cols>
    <col min="1" max="1" width="6.375" style="316" customWidth="1"/>
    <col min="2" max="2" width="29.00390625" style="317" customWidth="1"/>
    <col min="3" max="4" width="9.00390625" style="317" customWidth="1"/>
    <col min="5" max="5" width="9.50390625" style="317" customWidth="1"/>
    <col min="6" max="6" width="8.875" style="317" customWidth="1"/>
    <col min="7" max="7" width="8.625" style="317" customWidth="1"/>
    <col min="8" max="8" width="8.875" style="317" customWidth="1"/>
    <col min="9" max="9" width="8.125" style="317" customWidth="1"/>
    <col min="10" max="14" width="9.50390625" style="317" customWidth="1"/>
    <col min="15" max="15" width="12.625" style="316" customWidth="1"/>
    <col min="16" max="16" width="9.375" style="451" customWidth="1"/>
    <col min="17" max="16384" width="9.375" style="317" customWidth="1"/>
  </cols>
  <sheetData>
    <row r="1" spans="14:15" ht="16.5" thickBot="1">
      <c r="N1" s="580" t="s">
        <v>330</v>
      </c>
      <c r="O1" s="580"/>
    </row>
    <row r="2" spans="1:16" s="316" customFormat="1" ht="25.5" customHeight="1" thickBot="1">
      <c r="A2" s="421" t="s">
        <v>1</v>
      </c>
      <c r="B2" s="422" t="s">
        <v>37</v>
      </c>
      <c r="C2" s="320" t="s">
        <v>308</v>
      </c>
      <c r="D2" s="320" t="s">
        <v>309</v>
      </c>
      <c r="E2" s="320" t="s">
        <v>310</v>
      </c>
      <c r="F2" s="320" t="s">
        <v>311</v>
      </c>
      <c r="G2" s="320" t="s">
        <v>312</v>
      </c>
      <c r="H2" s="320" t="s">
        <v>313</v>
      </c>
      <c r="I2" s="320" t="s">
        <v>314</v>
      </c>
      <c r="J2" s="320" t="s">
        <v>315</v>
      </c>
      <c r="K2" s="320" t="s">
        <v>316</v>
      </c>
      <c r="L2" s="320" t="s">
        <v>317</v>
      </c>
      <c r="M2" s="320" t="s">
        <v>318</v>
      </c>
      <c r="N2" s="320" t="s">
        <v>319</v>
      </c>
      <c r="O2" s="423" t="s">
        <v>320</v>
      </c>
      <c r="P2" s="424"/>
    </row>
    <row r="3" spans="1:16" s="430" customFormat="1" ht="15" customHeight="1" thickBot="1">
      <c r="A3" s="425" t="s">
        <v>3</v>
      </c>
      <c r="B3" s="426" t="s">
        <v>25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  <c r="P3" s="429"/>
    </row>
    <row r="4" spans="1:16" s="436" customFormat="1" ht="13.5" customHeight="1">
      <c r="A4" s="431" t="s">
        <v>6</v>
      </c>
      <c r="B4" s="432" t="s">
        <v>378</v>
      </c>
      <c r="C4" s="433">
        <v>5566</v>
      </c>
      <c r="D4" s="433">
        <v>566</v>
      </c>
      <c r="E4" s="433">
        <v>16149</v>
      </c>
      <c r="F4" s="433">
        <v>566</v>
      </c>
      <c r="G4" s="433">
        <v>566</v>
      </c>
      <c r="H4" s="433">
        <v>566</v>
      </c>
      <c r="I4" s="433">
        <v>13566</v>
      </c>
      <c r="J4" s="433">
        <v>566</v>
      </c>
      <c r="K4" s="433">
        <v>16148</v>
      </c>
      <c r="L4" s="433">
        <v>566</v>
      </c>
      <c r="M4" s="433">
        <v>566</v>
      </c>
      <c r="N4" s="433">
        <v>566</v>
      </c>
      <c r="O4" s="434">
        <f aca="true" t="shared" si="0" ref="O4:O12">SUM(C4:N4)</f>
        <v>55957</v>
      </c>
      <c r="P4" s="435"/>
    </row>
    <row r="5" spans="1:16" s="436" customFormat="1" ht="13.5" customHeight="1">
      <c r="A5" s="437" t="s">
        <v>7</v>
      </c>
      <c r="B5" s="438" t="s">
        <v>379</v>
      </c>
      <c r="C5" s="439">
        <v>3203</v>
      </c>
      <c r="D5" s="439">
        <v>3203</v>
      </c>
      <c r="E5" s="439">
        <v>3203</v>
      </c>
      <c r="F5" s="439">
        <v>3203</v>
      </c>
      <c r="G5" s="439">
        <v>3203</v>
      </c>
      <c r="H5" s="439">
        <v>3203</v>
      </c>
      <c r="I5" s="439">
        <v>3203</v>
      </c>
      <c r="J5" s="439">
        <v>3203</v>
      </c>
      <c r="K5" s="439">
        <v>3203</v>
      </c>
      <c r="L5" s="439">
        <v>3203</v>
      </c>
      <c r="M5" s="439">
        <v>3203</v>
      </c>
      <c r="N5" s="439">
        <v>3200</v>
      </c>
      <c r="O5" s="440">
        <f t="shared" si="0"/>
        <v>38433</v>
      </c>
      <c r="P5" s="435"/>
    </row>
    <row r="6" spans="1:16" s="436" customFormat="1" ht="13.5" customHeight="1">
      <c r="A6" s="437" t="s">
        <v>8</v>
      </c>
      <c r="B6" s="432" t="s">
        <v>380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4">
        <f t="shared" si="0"/>
        <v>0</v>
      </c>
      <c r="P6" s="435"/>
    </row>
    <row r="7" spans="1:16" s="436" customFormat="1" ht="13.5" customHeight="1">
      <c r="A7" s="437" t="s">
        <v>9</v>
      </c>
      <c r="B7" s="432" t="s">
        <v>381</v>
      </c>
      <c r="C7" s="433">
        <v>6655</v>
      </c>
      <c r="D7" s="433">
        <v>11155</v>
      </c>
      <c r="E7" s="433">
        <v>6655</v>
      </c>
      <c r="F7" s="433">
        <v>6655</v>
      </c>
      <c r="G7" s="433">
        <v>6655</v>
      </c>
      <c r="H7" s="433">
        <v>17568</v>
      </c>
      <c r="I7" s="433">
        <v>5433</v>
      </c>
      <c r="J7" s="433">
        <v>933</v>
      </c>
      <c r="K7" s="433"/>
      <c r="L7" s="433"/>
      <c r="M7" s="433"/>
      <c r="N7" s="433"/>
      <c r="O7" s="434">
        <f t="shared" si="0"/>
        <v>61709</v>
      </c>
      <c r="P7" s="435"/>
    </row>
    <row r="8" spans="1:16" s="436" customFormat="1" ht="13.5" customHeight="1">
      <c r="A8" s="437" t="s">
        <v>10</v>
      </c>
      <c r="B8" s="432" t="s">
        <v>56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4">
        <f t="shared" si="0"/>
        <v>0</v>
      </c>
      <c r="P8" s="435"/>
    </row>
    <row r="9" spans="1:16" s="436" customFormat="1" ht="13.5" customHeight="1">
      <c r="A9" s="437" t="s">
        <v>11</v>
      </c>
      <c r="B9" s="432" t="s">
        <v>67</v>
      </c>
      <c r="C9" s="433">
        <v>12276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4">
        <f t="shared" si="0"/>
        <v>12276</v>
      </c>
      <c r="P9" s="435"/>
    </row>
    <row r="10" spans="1:16" s="436" customFormat="1" ht="13.5" customHeight="1">
      <c r="A10" s="437" t="s">
        <v>12</v>
      </c>
      <c r="B10" s="432" t="s">
        <v>382</v>
      </c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>
        <f t="shared" si="0"/>
        <v>0</v>
      </c>
      <c r="P10" s="435"/>
    </row>
    <row r="11" spans="1:16" s="436" customFormat="1" ht="13.5" customHeight="1" thickBot="1">
      <c r="A11" s="437" t="s">
        <v>13</v>
      </c>
      <c r="B11" s="441" t="s">
        <v>383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3">
        <f t="shared" si="0"/>
        <v>0</v>
      </c>
      <c r="P11" s="435"/>
    </row>
    <row r="12" spans="1:16" s="430" customFormat="1" ht="15.75" customHeight="1" thickBot="1">
      <c r="A12" s="425" t="s">
        <v>14</v>
      </c>
      <c r="B12" s="444" t="s">
        <v>384</v>
      </c>
      <c r="C12" s="445">
        <f aca="true" t="shared" si="1" ref="C12:N12">SUM(C4:C11)</f>
        <v>27700</v>
      </c>
      <c r="D12" s="445">
        <f t="shared" si="1"/>
        <v>14924</v>
      </c>
      <c r="E12" s="445">
        <f t="shared" si="1"/>
        <v>26007</v>
      </c>
      <c r="F12" s="445">
        <f t="shared" si="1"/>
        <v>10424</v>
      </c>
      <c r="G12" s="445">
        <f t="shared" si="1"/>
        <v>10424</v>
      </c>
      <c r="H12" s="445">
        <f t="shared" si="1"/>
        <v>21337</v>
      </c>
      <c r="I12" s="445">
        <f t="shared" si="1"/>
        <v>22202</v>
      </c>
      <c r="J12" s="445">
        <f t="shared" si="1"/>
        <v>4702</v>
      </c>
      <c r="K12" s="445">
        <f t="shared" si="1"/>
        <v>19351</v>
      </c>
      <c r="L12" s="445">
        <f t="shared" si="1"/>
        <v>3769</v>
      </c>
      <c r="M12" s="445">
        <f t="shared" si="1"/>
        <v>3769</v>
      </c>
      <c r="N12" s="445">
        <f t="shared" si="1"/>
        <v>3766</v>
      </c>
      <c r="O12" s="446">
        <f t="shared" si="0"/>
        <v>168375</v>
      </c>
      <c r="P12" s="429"/>
    </row>
    <row r="13" spans="1:16" s="430" customFormat="1" ht="15" customHeight="1" thickBot="1">
      <c r="A13" s="425" t="s">
        <v>321</v>
      </c>
      <c r="B13" s="447" t="s">
        <v>31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28"/>
      <c r="P13" s="429"/>
    </row>
    <row r="14" spans="1:16" s="436" customFormat="1" ht="13.5" customHeight="1">
      <c r="A14" s="449" t="s">
        <v>322</v>
      </c>
      <c r="B14" s="438" t="s">
        <v>39</v>
      </c>
      <c r="C14" s="439">
        <v>3456</v>
      </c>
      <c r="D14" s="439">
        <v>3456</v>
      </c>
      <c r="E14" s="439">
        <v>3456</v>
      </c>
      <c r="F14" s="439">
        <v>3456</v>
      </c>
      <c r="G14" s="439">
        <v>3456</v>
      </c>
      <c r="H14" s="439">
        <v>3456</v>
      </c>
      <c r="I14" s="439">
        <v>3456</v>
      </c>
      <c r="J14" s="439">
        <v>3456</v>
      </c>
      <c r="K14" s="439">
        <v>3456</v>
      </c>
      <c r="L14" s="439">
        <v>3456</v>
      </c>
      <c r="M14" s="439">
        <v>3456</v>
      </c>
      <c r="N14" s="439">
        <v>3454</v>
      </c>
      <c r="O14" s="440">
        <f aca="true" t="shared" si="2" ref="O14:O22">SUM(C14:N14)</f>
        <v>41470</v>
      </c>
      <c r="P14" s="435"/>
    </row>
    <row r="15" spans="1:16" s="436" customFormat="1" ht="13.5" customHeight="1">
      <c r="A15" s="431" t="s">
        <v>323</v>
      </c>
      <c r="B15" s="432" t="s">
        <v>385</v>
      </c>
      <c r="C15" s="433">
        <v>911</v>
      </c>
      <c r="D15" s="433">
        <v>911</v>
      </c>
      <c r="E15" s="433">
        <v>911</v>
      </c>
      <c r="F15" s="433">
        <v>911</v>
      </c>
      <c r="G15" s="433">
        <v>911</v>
      </c>
      <c r="H15" s="433">
        <v>911</v>
      </c>
      <c r="I15" s="433">
        <v>911</v>
      </c>
      <c r="J15" s="433">
        <v>911</v>
      </c>
      <c r="K15" s="433">
        <v>911</v>
      </c>
      <c r="L15" s="433">
        <v>911</v>
      </c>
      <c r="M15" s="433">
        <v>909</v>
      </c>
      <c r="N15" s="433">
        <v>909</v>
      </c>
      <c r="O15" s="434">
        <f t="shared" si="2"/>
        <v>10928</v>
      </c>
      <c r="P15" s="435"/>
    </row>
    <row r="16" spans="1:16" s="436" customFormat="1" ht="13.5" customHeight="1">
      <c r="A16" s="431" t="s">
        <v>324</v>
      </c>
      <c r="B16" s="432" t="s">
        <v>32</v>
      </c>
      <c r="C16" s="433">
        <v>3941</v>
      </c>
      <c r="D16" s="433">
        <v>3941</v>
      </c>
      <c r="E16" s="433">
        <v>3941</v>
      </c>
      <c r="F16" s="433">
        <v>3941</v>
      </c>
      <c r="G16" s="433">
        <v>3941</v>
      </c>
      <c r="H16" s="433">
        <v>3941</v>
      </c>
      <c r="I16" s="433">
        <v>3941</v>
      </c>
      <c r="J16" s="433">
        <v>3941</v>
      </c>
      <c r="K16" s="433">
        <v>3941</v>
      </c>
      <c r="L16" s="433">
        <v>3941</v>
      </c>
      <c r="M16" s="433">
        <v>3942</v>
      </c>
      <c r="N16" s="433">
        <v>3942</v>
      </c>
      <c r="O16" s="434">
        <f t="shared" si="2"/>
        <v>47294</v>
      </c>
      <c r="P16" s="435"/>
    </row>
    <row r="17" spans="1:16" s="436" customFormat="1" ht="13.5" customHeight="1">
      <c r="A17" s="431" t="s">
        <v>325</v>
      </c>
      <c r="B17" s="432" t="s">
        <v>386</v>
      </c>
      <c r="C17" s="433">
        <v>7325</v>
      </c>
      <c r="D17" s="433">
        <v>7325</v>
      </c>
      <c r="E17" s="433">
        <v>7325</v>
      </c>
      <c r="F17" s="433">
        <v>7325</v>
      </c>
      <c r="G17" s="433">
        <v>7325</v>
      </c>
      <c r="H17" s="433">
        <v>7328</v>
      </c>
      <c r="I17" s="433"/>
      <c r="J17" s="433"/>
      <c r="K17" s="433"/>
      <c r="L17" s="433">
        <v>500</v>
      </c>
      <c r="M17" s="433"/>
      <c r="N17" s="433"/>
      <c r="O17" s="434">
        <f t="shared" si="2"/>
        <v>44453</v>
      </c>
      <c r="P17" s="435"/>
    </row>
    <row r="18" spans="1:16" s="436" customFormat="1" ht="13.5" customHeight="1">
      <c r="A18" s="431" t="s">
        <v>326</v>
      </c>
      <c r="B18" s="432" t="s">
        <v>387</v>
      </c>
      <c r="C18" s="433">
        <v>515</v>
      </c>
      <c r="D18" s="433">
        <v>455</v>
      </c>
      <c r="E18" s="433">
        <v>455</v>
      </c>
      <c r="F18" s="433">
        <v>455</v>
      </c>
      <c r="G18" s="433">
        <v>455</v>
      </c>
      <c r="H18" s="433">
        <v>655</v>
      </c>
      <c r="I18" s="433">
        <v>455</v>
      </c>
      <c r="J18" s="433">
        <v>515</v>
      </c>
      <c r="K18" s="433">
        <v>455</v>
      </c>
      <c r="L18" s="433">
        <v>455</v>
      </c>
      <c r="M18" s="433">
        <v>855</v>
      </c>
      <c r="N18" s="433">
        <v>460</v>
      </c>
      <c r="O18" s="434">
        <f t="shared" si="2"/>
        <v>6185</v>
      </c>
      <c r="P18" s="435"/>
    </row>
    <row r="19" spans="1:16" s="436" customFormat="1" ht="13.5" customHeight="1">
      <c r="A19" s="431" t="s">
        <v>327</v>
      </c>
      <c r="B19" s="432" t="s">
        <v>388</v>
      </c>
      <c r="C19" s="433">
        <v>942</v>
      </c>
      <c r="D19" s="433">
        <v>942</v>
      </c>
      <c r="E19" s="433">
        <v>942</v>
      </c>
      <c r="F19" s="433">
        <v>942</v>
      </c>
      <c r="G19" s="433">
        <v>942</v>
      </c>
      <c r="H19" s="433">
        <v>942</v>
      </c>
      <c r="I19" s="433">
        <v>942</v>
      </c>
      <c r="J19" s="433">
        <v>942</v>
      </c>
      <c r="K19" s="433">
        <v>2142</v>
      </c>
      <c r="L19" s="433">
        <v>942</v>
      </c>
      <c r="M19" s="433">
        <v>940</v>
      </c>
      <c r="N19" s="433">
        <v>940</v>
      </c>
      <c r="O19" s="434">
        <f t="shared" si="2"/>
        <v>12500</v>
      </c>
      <c r="P19" s="435"/>
    </row>
    <row r="20" spans="1:16" s="436" customFormat="1" ht="13.5" customHeight="1">
      <c r="A20" s="431" t="s">
        <v>328</v>
      </c>
      <c r="B20" s="432" t="s">
        <v>22</v>
      </c>
      <c r="C20" s="433"/>
      <c r="D20" s="433"/>
      <c r="E20" s="433"/>
      <c r="F20" s="433"/>
      <c r="G20" s="433"/>
      <c r="H20" s="433"/>
      <c r="I20" s="433">
        <v>5545</v>
      </c>
      <c r="J20" s="433"/>
      <c r="K20" s="433"/>
      <c r="L20" s="433"/>
      <c r="M20" s="433"/>
      <c r="N20" s="433"/>
      <c r="O20" s="434">
        <f t="shared" si="2"/>
        <v>5545</v>
      </c>
      <c r="P20" s="435"/>
    </row>
    <row r="21" spans="1:16" s="436" customFormat="1" ht="13.5" customHeight="1">
      <c r="A21" s="431" t="s">
        <v>389</v>
      </c>
      <c r="B21" s="432" t="s">
        <v>390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4">
        <f t="shared" si="2"/>
        <v>0</v>
      </c>
      <c r="P21" s="435"/>
    </row>
    <row r="22" spans="1:16" s="436" customFormat="1" ht="13.5" customHeight="1" thickBot="1">
      <c r="A22" s="431" t="s">
        <v>391</v>
      </c>
      <c r="B22" s="432" t="s">
        <v>58</v>
      </c>
      <c r="C22" s="442"/>
      <c r="D22" s="442"/>
      <c r="E22" s="442"/>
      <c r="F22" s="433"/>
      <c r="G22" s="433"/>
      <c r="H22" s="433"/>
      <c r="I22" s="433"/>
      <c r="J22" s="433"/>
      <c r="K22" s="433"/>
      <c r="L22" s="433"/>
      <c r="M22" s="433"/>
      <c r="N22" s="433"/>
      <c r="O22" s="434">
        <f t="shared" si="2"/>
        <v>0</v>
      </c>
      <c r="P22" s="435"/>
    </row>
    <row r="23" spans="1:16" s="430" customFormat="1" ht="15.75" customHeight="1" thickBot="1">
      <c r="A23" s="450" t="s">
        <v>392</v>
      </c>
      <c r="B23" s="444" t="s">
        <v>393</v>
      </c>
      <c r="C23" s="445">
        <f>SUM(C14:C22)</f>
        <v>17090</v>
      </c>
      <c r="D23" s="445">
        <f aca="true" t="shared" si="3" ref="D23:N23">SUM(D14:D22)</f>
        <v>17030</v>
      </c>
      <c r="E23" s="445">
        <f t="shared" si="3"/>
        <v>17030</v>
      </c>
      <c r="F23" s="445">
        <f t="shared" si="3"/>
        <v>17030</v>
      </c>
      <c r="G23" s="445">
        <f t="shared" si="3"/>
        <v>17030</v>
      </c>
      <c r="H23" s="445">
        <f t="shared" si="3"/>
        <v>17233</v>
      </c>
      <c r="I23" s="445">
        <f t="shared" si="3"/>
        <v>15250</v>
      </c>
      <c r="J23" s="445">
        <f t="shared" si="3"/>
        <v>9765</v>
      </c>
      <c r="K23" s="445">
        <f t="shared" si="3"/>
        <v>10905</v>
      </c>
      <c r="L23" s="445">
        <f t="shared" si="3"/>
        <v>10205</v>
      </c>
      <c r="M23" s="445">
        <f t="shared" si="3"/>
        <v>10102</v>
      </c>
      <c r="N23" s="445">
        <f t="shared" si="3"/>
        <v>9705</v>
      </c>
      <c r="O23" s="446">
        <f>SUM(C23:N23)</f>
        <v>168375</v>
      </c>
      <c r="P23" s="429"/>
    </row>
    <row r="24" ht="15.75">
      <c r="A24" s="346"/>
    </row>
  </sheetData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
Előirányzat-felhasználási ütemterv
(tervezett adatok alapján)
2014. évre&amp;R&amp;"Times New Roman CE,Félkövér dőlt"&amp;14 14.sz.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M18" sqref="M18"/>
    </sheetView>
  </sheetViews>
  <sheetFormatPr defaultColWidth="9.00390625" defaultRowHeight="12.75"/>
  <cols>
    <col min="1" max="1" width="6.375" style="316" customWidth="1"/>
    <col min="2" max="2" width="29.00390625" style="317" customWidth="1"/>
    <col min="3" max="4" width="9.00390625" style="317" customWidth="1"/>
    <col min="5" max="5" width="9.50390625" style="317" customWidth="1"/>
    <col min="6" max="6" width="8.875" style="317" customWidth="1"/>
    <col min="7" max="7" width="8.625" style="317" customWidth="1"/>
    <col min="8" max="8" width="8.875" style="317" customWidth="1"/>
    <col min="9" max="9" width="8.125" style="317" customWidth="1"/>
    <col min="10" max="14" width="9.50390625" style="317" customWidth="1"/>
    <col min="15" max="15" width="12.625" style="316" customWidth="1"/>
    <col min="16" max="16384" width="9.375" style="317" customWidth="1"/>
  </cols>
  <sheetData>
    <row r="1" spans="14:15" ht="16.5" thickBot="1">
      <c r="N1" s="580" t="s">
        <v>330</v>
      </c>
      <c r="O1" s="580"/>
    </row>
    <row r="2" spans="1:15" s="316" customFormat="1" ht="25.5" customHeight="1" thickBot="1">
      <c r="A2" s="421" t="s">
        <v>1</v>
      </c>
      <c r="B2" s="422" t="s">
        <v>37</v>
      </c>
      <c r="C2" s="320" t="s">
        <v>308</v>
      </c>
      <c r="D2" s="320" t="s">
        <v>309</v>
      </c>
      <c r="E2" s="320" t="s">
        <v>310</v>
      </c>
      <c r="F2" s="320" t="s">
        <v>311</v>
      </c>
      <c r="G2" s="320" t="s">
        <v>312</v>
      </c>
      <c r="H2" s="320" t="s">
        <v>313</v>
      </c>
      <c r="I2" s="320" t="s">
        <v>314</v>
      </c>
      <c r="J2" s="320" t="s">
        <v>315</v>
      </c>
      <c r="K2" s="320" t="s">
        <v>316</v>
      </c>
      <c r="L2" s="320" t="s">
        <v>317</v>
      </c>
      <c r="M2" s="320" t="s">
        <v>318</v>
      </c>
      <c r="N2" s="320" t="s">
        <v>319</v>
      </c>
      <c r="O2" s="423" t="s">
        <v>320</v>
      </c>
    </row>
    <row r="3" spans="1:15" s="430" customFormat="1" ht="15" customHeight="1" thickBot="1">
      <c r="A3" s="425" t="s">
        <v>3</v>
      </c>
      <c r="B3" s="426" t="s">
        <v>25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8"/>
    </row>
    <row r="4" spans="1:15" s="430" customFormat="1" ht="15" customHeight="1">
      <c r="A4" s="437" t="s">
        <v>4</v>
      </c>
      <c r="B4" s="455" t="s">
        <v>394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7">
        <f aca="true" t="shared" si="0" ref="O4:O13">SUM(C4:N4)</f>
        <v>0</v>
      </c>
    </row>
    <row r="5" spans="1:15" s="436" customFormat="1" ht="13.5" customHeight="1">
      <c r="A5" s="431" t="s">
        <v>6</v>
      </c>
      <c r="B5" s="432" t="s">
        <v>378</v>
      </c>
      <c r="C5" s="433">
        <v>5566</v>
      </c>
      <c r="D5" s="433">
        <v>566</v>
      </c>
      <c r="E5" s="433">
        <v>16149</v>
      </c>
      <c r="F5" s="433">
        <v>566</v>
      </c>
      <c r="G5" s="433">
        <v>566</v>
      </c>
      <c r="H5" s="433">
        <v>566</v>
      </c>
      <c r="I5" s="433">
        <v>13566</v>
      </c>
      <c r="J5" s="433">
        <v>566</v>
      </c>
      <c r="K5" s="433">
        <v>16148</v>
      </c>
      <c r="L5" s="433">
        <v>566</v>
      </c>
      <c r="M5" s="433">
        <v>566</v>
      </c>
      <c r="N5" s="433">
        <v>566</v>
      </c>
      <c r="O5" s="434">
        <f t="shared" si="0"/>
        <v>55957</v>
      </c>
    </row>
    <row r="6" spans="1:15" s="436" customFormat="1" ht="13.5" customHeight="1">
      <c r="A6" s="437" t="s">
        <v>7</v>
      </c>
      <c r="B6" s="438" t="s">
        <v>379</v>
      </c>
      <c r="C6" s="439">
        <v>3203</v>
      </c>
      <c r="D6" s="439">
        <v>3203</v>
      </c>
      <c r="E6" s="439">
        <v>3203</v>
      </c>
      <c r="F6" s="439">
        <v>3203</v>
      </c>
      <c r="G6" s="439">
        <v>3203</v>
      </c>
      <c r="H6" s="439">
        <v>3203</v>
      </c>
      <c r="I6" s="439">
        <v>3203</v>
      </c>
      <c r="J6" s="439">
        <v>3203</v>
      </c>
      <c r="K6" s="439">
        <v>3203</v>
      </c>
      <c r="L6" s="439">
        <v>3203</v>
      </c>
      <c r="M6" s="439">
        <v>3203</v>
      </c>
      <c r="N6" s="439">
        <v>3200</v>
      </c>
      <c r="O6" s="440">
        <f t="shared" si="0"/>
        <v>38433</v>
      </c>
    </row>
    <row r="7" spans="1:15" s="436" customFormat="1" ht="13.5" customHeight="1">
      <c r="A7" s="437" t="s">
        <v>8</v>
      </c>
      <c r="B7" s="432" t="s">
        <v>380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4">
        <f t="shared" si="0"/>
        <v>0</v>
      </c>
    </row>
    <row r="8" spans="1:15" s="436" customFormat="1" ht="13.5" customHeight="1">
      <c r="A8" s="437" t="s">
        <v>9</v>
      </c>
      <c r="B8" s="432" t="s">
        <v>381</v>
      </c>
      <c r="C8" s="433">
        <v>6655</v>
      </c>
      <c r="D8" s="433">
        <v>11155</v>
      </c>
      <c r="E8" s="433">
        <v>6655</v>
      </c>
      <c r="F8" s="433">
        <v>6655</v>
      </c>
      <c r="G8" s="433">
        <v>6655</v>
      </c>
      <c r="H8" s="433">
        <v>17568</v>
      </c>
      <c r="I8" s="433">
        <v>5433</v>
      </c>
      <c r="J8" s="433">
        <v>933</v>
      </c>
      <c r="K8" s="433"/>
      <c r="L8" s="433"/>
      <c r="M8" s="433"/>
      <c r="N8" s="433"/>
      <c r="O8" s="434">
        <f>SUM(C8:N8)</f>
        <v>61709</v>
      </c>
    </row>
    <row r="9" spans="1:15" s="436" customFormat="1" ht="13.5" customHeight="1">
      <c r="A9" s="437" t="s">
        <v>10</v>
      </c>
      <c r="B9" s="432" t="s">
        <v>56</v>
      </c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4">
        <f t="shared" si="0"/>
        <v>0</v>
      </c>
    </row>
    <row r="10" spans="1:15" s="436" customFormat="1" ht="13.5" customHeight="1">
      <c r="A10" s="437" t="s">
        <v>11</v>
      </c>
      <c r="B10" s="432" t="s">
        <v>67</v>
      </c>
      <c r="C10" s="433">
        <v>12276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>
        <f t="shared" si="0"/>
        <v>12276</v>
      </c>
    </row>
    <row r="11" spans="1:15" s="436" customFormat="1" ht="13.5" customHeight="1">
      <c r="A11" s="437" t="s">
        <v>12</v>
      </c>
      <c r="B11" s="432" t="s">
        <v>382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4">
        <f t="shared" si="0"/>
        <v>0</v>
      </c>
    </row>
    <row r="12" spans="1:15" s="436" customFormat="1" ht="13.5" customHeight="1" thickBot="1">
      <c r="A12" s="437" t="s">
        <v>13</v>
      </c>
      <c r="B12" s="441" t="s">
        <v>383</v>
      </c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3">
        <f t="shared" si="0"/>
        <v>0</v>
      </c>
    </row>
    <row r="13" spans="1:15" s="430" customFormat="1" ht="15.75" customHeight="1" thickBot="1">
      <c r="A13" s="425" t="s">
        <v>14</v>
      </c>
      <c r="B13" s="444" t="s">
        <v>384</v>
      </c>
      <c r="C13" s="445">
        <f aca="true" t="shared" si="1" ref="C13:N13">SUM(C4:C12)</f>
        <v>27700</v>
      </c>
      <c r="D13" s="445">
        <f t="shared" si="1"/>
        <v>14924</v>
      </c>
      <c r="E13" s="445">
        <f t="shared" si="1"/>
        <v>26007</v>
      </c>
      <c r="F13" s="445">
        <f t="shared" si="1"/>
        <v>10424</v>
      </c>
      <c r="G13" s="445">
        <f t="shared" si="1"/>
        <v>10424</v>
      </c>
      <c r="H13" s="445">
        <f t="shared" si="1"/>
        <v>21337</v>
      </c>
      <c r="I13" s="445">
        <f t="shared" si="1"/>
        <v>22202</v>
      </c>
      <c r="J13" s="445">
        <f t="shared" si="1"/>
        <v>4702</v>
      </c>
      <c r="K13" s="445">
        <f t="shared" si="1"/>
        <v>19351</v>
      </c>
      <c r="L13" s="445">
        <f t="shared" si="1"/>
        <v>3769</v>
      </c>
      <c r="M13" s="445">
        <f t="shared" si="1"/>
        <v>3769</v>
      </c>
      <c r="N13" s="445">
        <f t="shared" si="1"/>
        <v>3766</v>
      </c>
      <c r="O13" s="446">
        <f t="shared" si="0"/>
        <v>168375</v>
      </c>
    </row>
    <row r="14" spans="1:15" s="430" customFormat="1" ht="15" customHeight="1" thickBot="1">
      <c r="A14" s="425" t="s">
        <v>321</v>
      </c>
      <c r="B14" s="447" t="s">
        <v>31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28"/>
    </row>
    <row r="15" spans="1:15" s="436" customFormat="1" ht="13.5" customHeight="1">
      <c r="A15" s="449" t="s">
        <v>322</v>
      </c>
      <c r="B15" s="438" t="s">
        <v>39</v>
      </c>
      <c r="C15" s="439">
        <v>3456</v>
      </c>
      <c r="D15" s="439">
        <v>3456</v>
      </c>
      <c r="E15" s="439">
        <v>3456</v>
      </c>
      <c r="F15" s="439">
        <v>3456</v>
      </c>
      <c r="G15" s="439">
        <v>3456</v>
      </c>
      <c r="H15" s="439">
        <v>3456</v>
      </c>
      <c r="I15" s="439">
        <v>3456</v>
      </c>
      <c r="J15" s="439">
        <v>3456</v>
      </c>
      <c r="K15" s="439">
        <v>3456</v>
      </c>
      <c r="L15" s="439">
        <v>3456</v>
      </c>
      <c r="M15" s="439">
        <v>3456</v>
      </c>
      <c r="N15" s="439">
        <v>3454</v>
      </c>
      <c r="O15" s="440">
        <f aca="true" t="shared" si="2" ref="O15:O25">SUM(C15:N15)</f>
        <v>41470</v>
      </c>
    </row>
    <row r="16" spans="1:15" s="436" customFormat="1" ht="13.5" customHeight="1">
      <c r="A16" s="431" t="s">
        <v>323</v>
      </c>
      <c r="B16" s="432" t="s">
        <v>385</v>
      </c>
      <c r="C16" s="433">
        <v>911</v>
      </c>
      <c r="D16" s="433">
        <v>911</v>
      </c>
      <c r="E16" s="433">
        <v>911</v>
      </c>
      <c r="F16" s="433">
        <v>911</v>
      </c>
      <c r="G16" s="433">
        <v>911</v>
      </c>
      <c r="H16" s="433">
        <v>911</v>
      </c>
      <c r="I16" s="433">
        <v>911</v>
      </c>
      <c r="J16" s="433">
        <v>911</v>
      </c>
      <c r="K16" s="433">
        <v>911</v>
      </c>
      <c r="L16" s="433">
        <v>911</v>
      </c>
      <c r="M16" s="433">
        <v>909</v>
      </c>
      <c r="N16" s="433">
        <v>909</v>
      </c>
      <c r="O16" s="434">
        <f t="shared" si="2"/>
        <v>10928</v>
      </c>
    </row>
    <row r="17" spans="1:15" s="436" customFormat="1" ht="13.5" customHeight="1">
      <c r="A17" s="431" t="s">
        <v>324</v>
      </c>
      <c r="B17" s="432" t="s">
        <v>32</v>
      </c>
      <c r="C17" s="433">
        <v>3941</v>
      </c>
      <c r="D17" s="433">
        <v>3941</v>
      </c>
      <c r="E17" s="433">
        <v>3941</v>
      </c>
      <c r="F17" s="433">
        <v>3941</v>
      </c>
      <c r="G17" s="433">
        <v>3941</v>
      </c>
      <c r="H17" s="433">
        <v>3941</v>
      </c>
      <c r="I17" s="433">
        <v>3941</v>
      </c>
      <c r="J17" s="433">
        <v>3941</v>
      </c>
      <c r="K17" s="433">
        <v>3941</v>
      </c>
      <c r="L17" s="433">
        <v>3941</v>
      </c>
      <c r="M17" s="433">
        <v>3942</v>
      </c>
      <c r="N17" s="433">
        <v>3942</v>
      </c>
      <c r="O17" s="434">
        <f>SUM(C17:N17)</f>
        <v>47294</v>
      </c>
    </row>
    <row r="18" spans="1:15" s="436" customFormat="1" ht="13.5" customHeight="1">
      <c r="A18" s="431" t="s">
        <v>325</v>
      </c>
      <c r="B18" s="432" t="s">
        <v>386</v>
      </c>
      <c r="C18" s="433">
        <v>7325</v>
      </c>
      <c r="D18" s="433">
        <v>7325</v>
      </c>
      <c r="E18" s="433">
        <v>7325</v>
      </c>
      <c r="F18" s="433">
        <v>7325</v>
      </c>
      <c r="G18" s="433">
        <v>7325</v>
      </c>
      <c r="H18" s="433">
        <v>7328</v>
      </c>
      <c r="I18" s="433"/>
      <c r="J18" s="433"/>
      <c r="K18" s="433"/>
      <c r="L18" s="433">
        <v>500</v>
      </c>
      <c r="M18" s="433"/>
      <c r="N18" s="433"/>
      <c r="O18" s="434">
        <f t="shared" si="2"/>
        <v>44453</v>
      </c>
    </row>
    <row r="19" spans="1:15" s="436" customFormat="1" ht="13.5" customHeight="1">
      <c r="A19" s="431" t="s">
        <v>326</v>
      </c>
      <c r="B19" s="432" t="s">
        <v>387</v>
      </c>
      <c r="C19" s="433">
        <v>515</v>
      </c>
      <c r="D19" s="433">
        <v>455</v>
      </c>
      <c r="E19" s="433">
        <v>455</v>
      </c>
      <c r="F19" s="433">
        <v>455</v>
      </c>
      <c r="G19" s="433">
        <v>455</v>
      </c>
      <c r="H19" s="433">
        <v>655</v>
      </c>
      <c r="I19" s="433">
        <v>455</v>
      </c>
      <c r="J19" s="433">
        <v>515</v>
      </c>
      <c r="K19" s="433">
        <v>455</v>
      </c>
      <c r="L19" s="433">
        <v>455</v>
      </c>
      <c r="M19" s="433">
        <v>855</v>
      </c>
      <c r="N19" s="433">
        <v>460</v>
      </c>
      <c r="O19" s="434">
        <f t="shared" si="2"/>
        <v>6185</v>
      </c>
    </row>
    <row r="20" spans="1:15" s="436" customFormat="1" ht="13.5" customHeight="1">
      <c r="A20" s="431" t="s">
        <v>327</v>
      </c>
      <c r="B20" s="432" t="s">
        <v>388</v>
      </c>
      <c r="C20" s="433">
        <v>942</v>
      </c>
      <c r="D20" s="433">
        <v>942</v>
      </c>
      <c r="E20" s="433">
        <v>942</v>
      </c>
      <c r="F20" s="433">
        <v>942</v>
      </c>
      <c r="G20" s="433">
        <v>942</v>
      </c>
      <c r="H20" s="433">
        <v>942</v>
      </c>
      <c r="I20" s="433">
        <v>942</v>
      </c>
      <c r="J20" s="433">
        <v>942</v>
      </c>
      <c r="K20" s="433">
        <v>2142</v>
      </c>
      <c r="L20" s="433">
        <v>942</v>
      </c>
      <c r="M20" s="433">
        <v>940</v>
      </c>
      <c r="N20" s="433">
        <v>940</v>
      </c>
      <c r="O20" s="434">
        <f t="shared" si="2"/>
        <v>12500</v>
      </c>
    </row>
    <row r="21" spans="1:15" s="436" customFormat="1" ht="13.5" customHeight="1">
      <c r="A21" s="431" t="s">
        <v>328</v>
      </c>
      <c r="B21" s="432" t="s">
        <v>22</v>
      </c>
      <c r="C21" s="433"/>
      <c r="D21" s="433"/>
      <c r="E21" s="433"/>
      <c r="F21" s="433"/>
      <c r="G21" s="433"/>
      <c r="H21" s="433"/>
      <c r="I21" s="433">
        <v>5545</v>
      </c>
      <c r="J21" s="433"/>
      <c r="K21" s="433"/>
      <c r="L21" s="433"/>
      <c r="M21" s="433"/>
      <c r="N21" s="433"/>
      <c r="O21" s="434">
        <f t="shared" si="2"/>
        <v>5545</v>
      </c>
    </row>
    <row r="22" spans="1:15" s="436" customFormat="1" ht="13.5" customHeight="1">
      <c r="A22" s="431" t="s">
        <v>389</v>
      </c>
      <c r="B22" s="432" t="s">
        <v>390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4">
        <f t="shared" si="2"/>
        <v>0</v>
      </c>
    </row>
    <row r="23" spans="1:15" s="436" customFormat="1" ht="13.5" customHeight="1">
      <c r="A23" s="431" t="s">
        <v>391</v>
      </c>
      <c r="B23" s="432" t="s">
        <v>58</v>
      </c>
      <c r="C23" s="442"/>
      <c r="D23" s="442"/>
      <c r="E23" s="442"/>
      <c r="F23" s="433"/>
      <c r="G23" s="433"/>
      <c r="H23" s="433"/>
      <c r="I23" s="433"/>
      <c r="J23" s="433"/>
      <c r="K23" s="433"/>
      <c r="L23" s="433"/>
      <c r="M23" s="433"/>
      <c r="N23" s="433"/>
      <c r="O23" s="434">
        <f t="shared" si="2"/>
        <v>0</v>
      </c>
    </row>
    <row r="24" spans="1:15" s="436" customFormat="1" ht="13.5" customHeight="1" thickBot="1">
      <c r="A24" s="431" t="s">
        <v>392</v>
      </c>
      <c r="B24" s="432" t="s">
        <v>34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4">
        <f t="shared" si="2"/>
        <v>0</v>
      </c>
    </row>
    <row r="25" spans="1:15" s="430" customFormat="1" ht="15.75" customHeight="1" thickBot="1">
      <c r="A25" s="450" t="s">
        <v>15</v>
      </c>
      <c r="B25" s="444" t="s">
        <v>393</v>
      </c>
      <c r="C25" s="445">
        <f aca="true" t="shared" si="3" ref="C25:N25">SUM(C15:C24)</f>
        <v>17090</v>
      </c>
      <c r="D25" s="445">
        <f t="shared" si="3"/>
        <v>17030</v>
      </c>
      <c r="E25" s="445">
        <f t="shared" si="3"/>
        <v>17030</v>
      </c>
      <c r="F25" s="445">
        <f t="shared" si="3"/>
        <v>17030</v>
      </c>
      <c r="G25" s="445">
        <f t="shared" si="3"/>
        <v>17030</v>
      </c>
      <c r="H25" s="445">
        <f t="shared" si="3"/>
        <v>17233</v>
      </c>
      <c r="I25" s="445">
        <f t="shared" si="3"/>
        <v>15250</v>
      </c>
      <c r="J25" s="445">
        <f t="shared" si="3"/>
        <v>9765</v>
      </c>
      <c r="K25" s="445">
        <f t="shared" si="3"/>
        <v>10905</v>
      </c>
      <c r="L25" s="445">
        <f t="shared" si="3"/>
        <v>10205</v>
      </c>
      <c r="M25" s="445">
        <f t="shared" si="3"/>
        <v>10102</v>
      </c>
      <c r="N25" s="445">
        <f t="shared" si="3"/>
        <v>9705</v>
      </c>
      <c r="O25" s="446">
        <f t="shared" si="2"/>
        <v>168375</v>
      </c>
    </row>
    <row r="26" spans="1:15" ht="16.5" thickBot="1">
      <c r="A26" s="458" t="s">
        <v>395</v>
      </c>
      <c r="B26" s="459" t="s">
        <v>396</v>
      </c>
      <c r="C26" s="460">
        <f aca="true" t="shared" si="4" ref="C26:O26">C13-C25</f>
        <v>10610</v>
      </c>
      <c r="D26" s="460">
        <f t="shared" si="4"/>
        <v>-2106</v>
      </c>
      <c r="E26" s="460">
        <f t="shared" si="4"/>
        <v>8977</v>
      </c>
      <c r="F26" s="460">
        <f t="shared" si="4"/>
        <v>-6606</v>
      </c>
      <c r="G26" s="460">
        <f t="shared" si="4"/>
        <v>-6606</v>
      </c>
      <c r="H26" s="460">
        <f t="shared" si="4"/>
        <v>4104</v>
      </c>
      <c r="I26" s="460">
        <f t="shared" si="4"/>
        <v>6952</v>
      </c>
      <c r="J26" s="460">
        <f t="shared" si="4"/>
        <v>-5063</v>
      </c>
      <c r="K26" s="460">
        <f t="shared" si="4"/>
        <v>8446</v>
      </c>
      <c r="L26" s="460">
        <f t="shared" si="4"/>
        <v>-6436</v>
      </c>
      <c r="M26" s="460">
        <f t="shared" si="4"/>
        <v>-6333</v>
      </c>
      <c r="N26" s="460">
        <f t="shared" si="4"/>
        <v>-5939</v>
      </c>
      <c r="O26" s="461">
        <f t="shared" si="4"/>
        <v>0</v>
      </c>
    </row>
    <row r="27" spans="1:15" ht="16.5" thickBot="1">
      <c r="A27" s="346"/>
      <c r="B27" s="462" t="s">
        <v>397</v>
      </c>
      <c r="C27" s="463"/>
      <c r="D27" s="464">
        <f>C26+D26</f>
        <v>8504</v>
      </c>
      <c r="E27" s="464">
        <f aca="true" t="shared" si="5" ref="E27:M27">D27+E26</f>
        <v>17481</v>
      </c>
      <c r="F27" s="464">
        <f t="shared" si="5"/>
        <v>10875</v>
      </c>
      <c r="G27" s="464">
        <f t="shared" si="5"/>
        <v>4269</v>
      </c>
      <c r="H27" s="464">
        <f t="shared" si="5"/>
        <v>8373</v>
      </c>
      <c r="I27" s="464">
        <f t="shared" si="5"/>
        <v>15325</v>
      </c>
      <c r="J27" s="464">
        <f t="shared" si="5"/>
        <v>10262</v>
      </c>
      <c r="K27" s="464">
        <f t="shared" si="5"/>
        <v>18708</v>
      </c>
      <c r="L27" s="464">
        <f t="shared" si="5"/>
        <v>12272</v>
      </c>
      <c r="M27" s="464">
        <f t="shared" si="5"/>
        <v>5939</v>
      </c>
      <c r="N27" s="464">
        <f>M27+N26</f>
        <v>0</v>
      </c>
      <c r="O27" s="465"/>
    </row>
  </sheetData>
  <mergeCells count="1">
    <mergeCell ref="N1:O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CE,Félkövér"&amp;16Likviditási terv
(tervezett adatok alapján)
2014. évre&amp;R&amp;"Times New Roman CE,Félkövér dőlt"&amp;14 15.sz.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6.375" style="316" customWidth="1"/>
    <col min="2" max="2" width="35.00390625" style="317" customWidth="1"/>
    <col min="3" max="14" width="10.875" style="317" customWidth="1"/>
    <col min="15" max="15" width="10.875" style="316" customWidth="1"/>
    <col min="16" max="16384" width="9.375" style="317" customWidth="1"/>
  </cols>
  <sheetData>
    <row r="1" spans="14:15" ht="16.5" thickBot="1">
      <c r="N1" s="581" t="s">
        <v>330</v>
      </c>
      <c r="O1" s="581"/>
    </row>
    <row r="2" spans="1:15" s="316" customFormat="1" ht="30" customHeight="1" thickBot="1">
      <c r="A2" s="318" t="s">
        <v>1</v>
      </c>
      <c r="B2" s="319" t="s">
        <v>307</v>
      </c>
      <c r="C2" s="320" t="s">
        <v>308</v>
      </c>
      <c r="D2" s="320" t="s">
        <v>309</v>
      </c>
      <c r="E2" s="320" t="s">
        <v>310</v>
      </c>
      <c r="F2" s="321" t="s">
        <v>311</v>
      </c>
      <c r="G2" s="321" t="s">
        <v>312</v>
      </c>
      <c r="H2" s="321" t="s">
        <v>313</v>
      </c>
      <c r="I2" s="321" t="s">
        <v>314</v>
      </c>
      <c r="J2" s="321" t="s">
        <v>315</v>
      </c>
      <c r="K2" s="321" t="s">
        <v>316</v>
      </c>
      <c r="L2" s="321" t="s">
        <v>317</v>
      </c>
      <c r="M2" s="321" t="s">
        <v>318</v>
      </c>
      <c r="N2" s="322" t="s">
        <v>319</v>
      </c>
      <c r="O2" s="323" t="s">
        <v>320</v>
      </c>
    </row>
    <row r="3" spans="1:15" s="316" customFormat="1" ht="15.75">
      <c r="A3" s="324" t="s">
        <v>3</v>
      </c>
      <c r="B3" s="325" t="s">
        <v>329</v>
      </c>
      <c r="C3" s="326">
        <v>2978</v>
      </c>
      <c r="D3" s="326">
        <v>2978</v>
      </c>
      <c r="E3" s="326">
        <v>2978</v>
      </c>
      <c r="F3" s="326">
        <v>2978</v>
      </c>
      <c r="G3" s="326">
        <v>2978</v>
      </c>
      <c r="H3" s="326">
        <v>2978</v>
      </c>
      <c r="I3" s="326">
        <v>2978</v>
      </c>
      <c r="J3" s="326">
        <v>2978</v>
      </c>
      <c r="K3" s="326">
        <v>2978</v>
      </c>
      <c r="L3" s="326">
        <v>2978</v>
      </c>
      <c r="M3" s="326">
        <v>2978</v>
      </c>
      <c r="N3" s="327">
        <v>2981</v>
      </c>
      <c r="O3" s="328">
        <f aca="true" t="shared" si="0" ref="O3:O18">SUM(C3:N3)</f>
        <v>35739</v>
      </c>
    </row>
    <row r="4" spans="1:15" ht="15.75">
      <c r="A4" s="329" t="s">
        <v>4</v>
      </c>
      <c r="B4" s="330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2">
        <f t="shared" si="0"/>
        <v>0</v>
      </c>
    </row>
    <row r="5" spans="1:15" ht="15.75">
      <c r="A5" s="329" t="s">
        <v>6</v>
      </c>
      <c r="B5" s="330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3"/>
      <c r="O5" s="332">
        <f t="shared" si="0"/>
        <v>0</v>
      </c>
    </row>
    <row r="6" spans="1:15" ht="15.75">
      <c r="A6" s="329" t="s">
        <v>7</v>
      </c>
      <c r="B6" s="330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3"/>
      <c r="O6" s="332">
        <f t="shared" si="0"/>
        <v>0</v>
      </c>
    </row>
    <row r="7" spans="1:15" ht="15.75">
      <c r="A7" s="329" t="s">
        <v>8</v>
      </c>
      <c r="B7" s="330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3"/>
      <c r="O7" s="332">
        <f t="shared" si="0"/>
        <v>0</v>
      </c>
    </row>
    <row r="8" spans="1:15" ht="15.75">
      <c r="A8" s="329" t="s">
        <v>9</v>
      </c>
      <c r="B8" s="330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3"/>
      <c r="O8" s="332">
        <f t="shared" si="0"/>
        <v>0</v>
      </c>
    </row>
    <row r="9" spans="1:15" ht="15.75">
      <c r="A9" s="329" t="s">
        <v>10</v>
      </c>
      <c r="B9" s="330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3"/>
      <c r="O9" s="332">
        <f t="shared" si="0"/>
        <v>0</v>
      </c>
    </row>
    <row r="10" spans="1:15" ht="15.75">
      <c r="A10" s="329" t="s">
        <v>11</v>
      </c>
      <c r="B10" s="330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3"/>
      <c r="O10" s="332">
        <f t="shared" si="0"/>
        <v>0</v>
      </c>
    </row>
    <row r="11" spans="1:15" ht="15.75">
      <c r="A11" s="329" t="s">
        <v>12</v>
      </c>
      <c r="B11" s="330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3"/>
      <c r="O11" s="332">
        <f t="shared" si="0"/>
        <v>0</v>
      </c>
    </row>
    <row r="12" spans="1:15" ht="15.75">
      <c r="A12" s="334" t="s">
        <v>13</v>
      </c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3"/>
      <c r="O12" s="332">
        <f t="shared" si="0"/>
        <v>0</v>
      </c>
    </row>
    <row r="13" spans="1:15" s="316" customFormat="1" ht="15.75">
      <c r="A13" s="334" t="s">
        <v>14</v>
      </c>
      <c r="B13" s="330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3"/>
      <c r="O13" s="332">
        <f t="shared" si="0"/>
        <v>0</v>
      </c>
    </row>
    <row r="14" spans="1:15" s="316" customFormat="1" ht="15.75">
      <c r="A14" s="334" t="s">
        <v>321</v>
      </c>
      <c r="B14" s="330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3"/>
      <c r="O14" s="332">
        <f t="shared" si="0"/>
        <v>0</v>
      </c>
    </row>
    <row r="15" spans="1:15" ht="15.75">
      <c r="A15" s="334" t="s">
        <v>322</v>
      </c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3"/>
      <c r="O15" s="332">
        <f t="shared" si="0"/>
        <v>0</v>
      </c>
    </row>
    <row r="16" spans="1:15" ht="15.75">
      <c r="A16" s="334" t="s">
        <v>323</v>
      </c>
      <c r="B16" s="33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3"/>
      <c r="O16" s="332">
        <f t="shared" si="0"/>
        <v>0</v>
      </c>
    </row>
    <row r="17" spans="1:15" ht="15.75">
      <c r="A17" s="334" t="s">
        <v>324</v>
      </c>
      <c r="B17" s="330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3"/>
      <c r="O17" s="332">
        <f t="shared" si="0"/>
        <v>0</v>
      </c>
    </row>
    <row r="18" spans="1:15" ht="15.75">
      <c r="A18" s="334" t="s">
        <v>325</v>
      </c>
      <c r="B18" s="33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3"/>
      <c r="O18" s="332">
        <f t="shared" si="0"/>
        <v>0</v>
      </c>
    </row>
    <row r="19" spans="1:15" ht="15.75">
      <c r="A19" s="334" t="s">
        <v>326</v>
      </c>
      <c r="B19" s="330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3"/>
      <c r="O19" s="332">
        <f>SUM(C19:N19)</f>
        <v>0</v>
      </c>
    </row>
    <row r="20" spans="1:15" ht="16.5" thickBot="1">
      <c r="A20" s="334" t="s">
        <v>327</v>
      </c>
      <c r="B20" s="335"/>
      <c r="C20" s="336"/>
      <c r="D20" s="336"/>
      <c r="E20" s="337"/>
      <c r="F20" s="337"/>
      <c r="G20" s="337"/>
      <c r="H20" s="337"/>
      <c r="I20" s="337"/>
      <c r="J20" s="337"/>
      <c r="K20" s="337"/>
      <c r="L20" s="337"/>
      <c r="M20" s="337"/>
      <c r="N20" s="338"/>
      <c r="O20" s="339">
        <f>SUM(C20:N20)</f>
        <v>0</v>
      </c>
    </row>
    <row r="21" spans="1:15" s="316" customFormat="1" ht="16.5" thickBot="1">
      <c r="A21" s="340" t="s">
        <v>328</v>
      </c>
      <c r="B21" s="341" t="s">
        <v>320</v>
      </c>
      <c r="C21" s="342">
        <f aca="true" t="shared" si="1" ref="C21:N21">SUM(C3:C20)</f>
        <v>2978</v>
      </c>
      <c r="D21" s="343">
        <f t="shared" si="1"/>
        <v>2978</v>
      </c>
      <c r="E21" s="343">
        <f t="shared" si="1"/>
        <v>2978</v>
      </c>
      <c r="F21" s="343">
        <f t="shared" si="1"/>
        <v>2978</v>
      </c>
      <c r="G21" s="343">
        <f t="shared" si="1"/>
        <v>2978</v>
      </c>
      <c r="H21" s="343">
        <f t="shared" si="1"/>
        <v>2978</v>
      </c>
      <c r="I21" s="343">
        <f t="shared" si="1"/>
        <v>2978</v>
      </c>
      <c r="J21" s="343">
        <f t="shared" si="1"/>
        <v>2978</v>
      </c>
      <c r="K21" s="343">
        <f t="shared" si="1"/>
        <v>2978</v>
      </c>
      <c r="L21" s="343">
        <f t="shared" si="1"/>
        <v>2978</v>
      </c>
      <c r="M21" s="343">
        <f t="shared" si="1"/>
        <v>2978</v>
      </c>
      <c r="N21" s="344">
        <f t="shared" si="1"/>
        <v>2981</v>
      </c>
      <c r="O21" s="345">
        <f>SUM(C21:N21)</f>
        <v>35739</v>
      </c>
    </row>
    <row r="22" spans="1:15" ht="15.75">
      <c r="A22" s="346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6"/>
    </row>
    <row r="23" ht="15.75">
      <c r="A23" s="346"/>
    </row>
  </sheetData>
  <sheetProtection/>
  <mergeCells count="1">
    <mergeCell ref="N1:O1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&amp;C&amp;"Times New Roman CE,Félkövér"&amp;14
&amp;16Pénzellátási terv 
2014. évre&amp;R&amp;"Times New Roman CE,Félkövér dőlt"&amp;14 
16.sz. melléklet&amp;12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75" zoomScaleNormal="75" workbookViewId="0" topLeftCell="A1">
      <selection activeCell="G17" sqref="G17"/>
    </sheetView>
  </sheetViews>
  <sheetFormatPr defaultColWidth="9.00390625" defaultRowHeight="12.75"/>
  <cols>
    <col min="1" max="1" width="68.375" style="14" customWidth="1"/>
    <col min="2" max="2" width="28.375" style="14" customWidth="1"/>
    <col min="3" max="16384" width="9.375" style="14" customWidth="1"/>
  </cols>
  <sheetData>
    <row r="1" spans="1:2" ht="24.75" customHeight="1">
      <c r="A1" s="272" t="s">
        <v>245</v>
      </c>
      <c r="B1" s="273"/>
    </row>
    <row r="2" spans="1:2" ht="27.75" customHeight="1" thickBot="1">
      <c r="A2" s="274"/>
      <c r="B2" s="274"/>
    </row>
    <row r="3" spans="1:2" ht="24" customHeight="1">
      <c r="A3" s="486" t="s">
        <v>23</v>
      </c>
      <c r="B3" s="486" t="s">
        <v>272</v>
      </c>
    </row>
    <row r="4" spans="1:2" ht="16.5" customHeight="1">
      <c r="A4" s="487"/>
      <c r="B4" s="487"/>
    </row>
    <row r="5" spans="1:2" s="15" customFormat="1" ht="13.5" customHeight="1" thickBot="1">
      <c r="A5" s="487"/>
      <c r="B5" s="488"/>
    </row>
    <row r="6" spans="1:2" ht="16.5" customHeight="1" thickBot="1">
      <c r="A6" s="488"/>
      <c r="B6" s="271" t="s">
        <v>250</v>
      </c>
    </row>
    <row r="7" spans="1:2" ht="34.5" customHeight="1">
      <c r="A7" s="276" t="s">
        <v>264</v>
      </c>
      <c r="B7" s="278">
        <v>6851054</v>
      </c>
    </row>
    <row r="8" spans="1:2" ht="34.5" customHeight="1">
      <c r="A8" s="277" t="s">
        <v>265</v>
      </c>
      <c r="B8" s="279">
        <v>2000000</v>
      </c>
    </row>
    <row r="9" spans="1:2" ht="34.5" customHeight="1">
      <c r="A9" s="277" t="s">
        <v>266</v>
      </c>
      <c r="B9" s="279">
        <v>1982481</v>
      </c>
    </row>
    <row r="10" spans="1:2" ht="34.5" customHeight="1">
      <c r="A10" s="277" t="s">
        <v>267</v>
      </c>
      <c r="B10" s="279">
        <v>18622826</v>
      </c>
    </row>
    <row r="11" spans="1:2" ht="34.5" customHeight="1">
      <c r="A11" s="277" t="s">
        <v>251</v>
      </c>
      <c r="B11" s="279">
        <v>1512000</v>
      </c>
    </row>
    <row r="12" spans="1:2" ht="34.5" customHeight="1">
      <c r="A12" s="277" t="s">
        <v>268</v>
      </c>
      <c r="B12" s="279">
        <v>784333</v>
      </c>
    </row>
    <row r="13" spans="1:2" ht="34.5" customHeight="1">
      <c r="A13" s="277" t="s">
        <v>269</v>
      </c>
      <c r="B13" s="279">
        <v>937000</v>
      </c>
    </row>
    <row r="14" spans="1:2" ht="34.5" customHeight="1">
      <c r="A14" s="277" t="s">
        <v>252</v>
      </c>
      <c r="B14" s="279">
        <v>4667520</v>
      </c>
    </row>
    <row r="15" spans="1:2" ht="34.5" customHeight="1">
      <c r="A15" s="277" t="s">
        <v>270</v>
      </c>
      <c r="B15" s="279">
        <v>1068180</v>
      </c>
    </row>
    <row r="16" spans="1:2" ht="34.5" customHeight="1" thickBot="1">
      <c r="A16" s="277" t="s">
        <v>271</v>
      </c>
      <c r="B16" s="279">
        <v>7711</v>
      </c>
    </row>
    <row r="17" spans="1:2" s="16" customFormat="1" ht="45" customHeight="1" thickBot="1">
      <c r="A17" s="275" t="s">
        <v>44</v>
      </c>
      <c r="B17" s="280">
        <f>SUM(B7:B16)</f>
        <v>38433105</v>
      </c>
    </row>
  </sheetData>
  <sheetProtection/>
  <mergeCells count="2">
    <mergeCell ref="A3:A6"/>
    <mergeCell ref="B3:B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4" r:id="rId1"/>
  <headerFooter alignWithMargins="0">
    <oddHeader>&amp;R&amp;"Times New Roman CE,Félkövér dőlt"&amp;12 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67">
      <selection activeCell="C59" sqref="C59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30" customFormat="1" ht="21" customHeight="1" thickBot="1">
      <c r="A1" s="233"/>
      <c r="B1" s="232"/>
      <c r="C1" s="232"/>
      <c r="D1" s="231" t="s">
        <v>246</v>
      </c>
    </row>
    <row r="2" spans="1:4" s="221" customFormat="1" ht="15.75">
      <c r="A2" s="229" t="s">
        <v>237</v>
      </c>
      <c r="B2" s="228"/>
      <c r="C2" s="227" t="s">
        <v>284</v>
      </c>
      <c r="D2" s="226"/>
    </row>
    <row r="3" spans="1:4" s="221" customFormat="1" ht="16.5" thickBot="1">
      <c r="A3" s="225" t="s">
        <v>236</v>
      </c>
      <c r="B3" s="224"/>
      <c r="C3" s="223" t="s">
        <v>235</v>
      </c>
      <c r="D3" s="222" t="s">
        <v>234</v>
      </c>
    </row>
    <row r="4" spans="1:4" s="218" customFormat="1" ht="21" customHeight="1" thickBot="1">
      <c r="A4" s="220"/>
      <c r="B4" s="220"/>
      <c r="C4" s="220"/>
      <c r="D4" s="219" t="s">
        <v>24</v>
      </c>
    </row>
    <row r="5" spans="1:4" ht="38.25">
      <c r="A5" s="217" t="s">
        <v>233</v>
      </c>
      <c r="B5" s="216" t="s">
        <v>232</v>
      </c>
      <c r="C5" s="489" t="s">
        <v>231</v>
      </c>
      <c r="D5" s="491" t="s">
        <v>230</v>
      </c>
    </row>
    <row r="6" spans="1:4" ht="13.5" thickBot="1">
      <c r="A6" s="215" t="s">
        <v>229</v>
      </c>
      <c r="B6" s="214"/>
      <c r="C6" s="490"/>
      <c r="D6" s="492"/>
    </row>
    <row r="7" spans="1:4" s="8" customFormat="1" ht="16.5" thickBot="1">
      <c r="A7" s="213">
        <v>1</v>
      </c>
      <c r="B7" s="212">
        <v>2</v>
      </c>
      <c r="C7" s="212">
        <v>3</v>
      </c>
      <c r="D7" s="211">
        <v>4</v>
      </c>
    </row>
    <row r="8" spans="1:4" s="8" customFormat="1" ht="15.75" customHeight="1" thickBot="1">
      <c r="A8" s="210"/>
      <c r="B8" s="209"/>
      <c r="C8" s="208" t="s">
        <v>25</v>
      </c>
      <c r="D8" s="207"/>
    </row>
    <row r="9" spans="1:4" s="194" customFormat="1" ht="13.5" customHeight="1" thickBot="1">
      <c r="A9" s="169">
        <v>1</v>
      </c>
      <c r="B9" s="206" t="s">
        <v>99</v>
      </c>
      <c r="C9" s="167" t="s">
        <v>228</v>
      </c>
      <c r="D9" s="192">
        <f>SUM(D10:D15)</f>
        <v>23155</v>
      </c>
    </row>
    <row r="10" spans="1:4" s="180" customFormat="1" ht="13.5" customHeight="1">
      <c r="A10" s="161"/>
      <c r="B10" s="160">
        <v>1</v>
      </c>
      <c r="C10" s="159" t="s">
        <v>227</v>
      </c>
      <c r="D10" s="158"/>
    </row>
    <row r="11" spans="1:4" s="180" customFormat="1" ht="13.5" customHeight="1">
      <c r="A11" s="161"/>
      <c r="B11" s="160">
        <v>2</v>
      </c>
      <c r="C11" s="159" t="s">
        <v>226</v>
      </c>
      <c r="D11" s="158"/>
    </row>
    <row r="12" spans="1:4" s="180" customFormat="1" ht="13.5" customHeight="1">
      <c r="A12" s="161"/>
      <c r="B12" s="160">
        <v>3</v>
      </c>
      <c r="C12" s="159" t="s">
        <v>225</v>
      </c>
      <c r="D12" s="158">
        <v>22364</v>
      </c>
    </row>
    <row r="13" spans="1:4" s="180" customFormat="1" ht="13.5" customHeight="1">
      <c r="A13" s="161"/>
      <c r="B13" s="160">
        <v>4</v>
      </c>
      <c r="C13" s="159" t="s">
        <v>224</v>
      </c>
      <c r="D13" s="158">
        <v>671</v>
      </c>
    </row>
    <row r="14" spans="1:4" s="180" customFormat="1" ht="13.5" customHeight="1">
      <c r="A14" s="161"/>
      <c r="B14" s="160">
        <v>5</v>
      </c>
      <c r="C14" s="159" t="s">
        <v>223</v>
      </c>
      <c r="D14" s="158"/>
    </row>
    <row r="15" spans="1:4" s="180" customFormat="1" ht="13.5" customHeight="1" thickBot="1">
      <c r="A15" s="161"/>
      <c r="B15" s="160">
        <v>6</v>
      </c>
      <c r="C15" s="159" t="s">
        <v>222</v>
      </c>
      <c r="D15" s="158">
        <v>120</v>
      </c>
    </row>
    <row r="16" spans="1:4" s="194" customFormat="1" ht="13.5" customHeight="1" thickBot="1">
      <c r="A16" s="169"/>
      <c r="B16" s="206" t="s">
        <v>100</v>
      </c>
      <c r="C16" s="167" t="s">
        <v>221</v>
      </c>
      <c r="D16" s="166">
        <f>SUM(D17:D20)</f>
        <v>31170</v>
      </c>
    </row>
    <row r="17" spans="1:4" s="194" customFormat="1" ht="13.5" customHeight="1">
      <c r="A17" s="205"/>
      <c r="B17" s="190">
        <v>1</v>
      </c>
      <c r="C17" s="204" t="s">
        <v>57</v>
      </c>
      <c r="D17" s="188"/>
    </row>
    <row r="18" spans="1:4" s="194" customFormat="1" ht="13.5" customHeight="1">
      <c r="A18" s="203"/>
      <c r="B18" s="202">
        <v>2</v>
      </c>
      <c r="C18" s="201" t="s">
        <v>26</v>
      </c>
      <c r="D18" s="200">
        <v>25600</v>
      </c>
    </row>
    <row r="19" spans="1:4" s="180" customFormat="1" ht="13.5" customHeight="1">
      <c r="A19" s="161"/>
      <c r="B19" s="160">
        <v>3</v>
      </c>
      <c r="C19" s="159" t="s">
        <v>27</v>
      </c>
      <c r="D19" s="158">
        <v>5550</v>
      </c>
    </row>
    <row r="20" spans="1:4" s="180" customFormat="1" ht="13.5" customHeight="1" thickBot="1">
      <c r="A20" s="161"/>
      <c r="B20" s="160">
        <v>4</v>
      </c>
      <c r="C20" s="159" t="s">
        <v>220</v>
      </c>
      <c r="D20" s="158">
        <v>20</v>
      </c>
    </row>
    <row r="21" spans="1:4" s="194" customFormat="1" ht="13.5" customHeight="1" thickBot="1">
      <c r="A21" s="169">
        <v>2</v>
      </c>
      <c r="B21" s="168"/>
      <c r="C21" s="167" t="s">
        <v>219</v>
      </c>
      <c r="D21" s="166">
        <f>SUM(D22:D24)</f>
        <v>0</v>
      </c>
    </row>
    <row r="22" spans="1:4" s="180" customFormat="1" ht="13.5" customHeight="1">
      <c r="A22" s="161"/>
      <c r="B22" s="160">
        <v>1</v>
      </c>
      <c r="C22" s="159" t="s">
        <v>218</v>
      </c>
      <c r="D22" s="158"/>
    </row>
    <row r="23" spans="1:4" s="180" customFormat="1" ht="13.5" customHeight="1">
      <c r="A23" s="161"/>
      <c r="B23" s="160">
        <v>2</v>
      </c>
      <c r="C23" s="159" t="s">
        <v>55</v>
      </c>
      <c r="D23" s="158"/>
    </row>
    <row r="24" spans="1:4" s="180" customFormat="1" ht="13.5" customHeight="1" thickBot="1">
      <c r="A24" s="161"/>
      <c r="B24" s="160">
        <v>3</v>
      </c>
      <c r="C24" s="159" t="s">
        <v>217</v>
      </c>
      <c r="D24" s="158"/>
    </row>
    <row r="25" spans="1:4" s="194" customFormat="1" ht="14.25" customHeight="1" thickBot="1">
      <c r="A25" s="169">
        <v>3</v>
      </c>
      <c r="B25" s="168"/>
      <c r="C25" s="167" t="s">
        <v>65</v>
      </c>
      <c r="D25" s="166">
        <f>SUM(D26:D35)</f>
        <v>38433</v>
      </c>
    </row>
    <row r="26" spans="1:4" s="180" customFormat="1" ht="13.5" customHeight="1">
      <c r="A26" s="161"/>
      <c r="B26" s="160">
        <v>1</v>
      </c>
      <c r="C26" s="159" t="s">
        <v>253</v>
      </c>
      <c r="D26" s="158">
        <v>10833</v>
      </c>
    </row>
    <row r="27" spans="1:4" s="180" customFormat="1" ht="13.5" customHeight="1">
      <c r="A27" s="161"/>
      <c r="B27" s="160">
        <v>2</v>
      </c>
      <c r="C27" s="159" t="s">
        <v>254</v>
      </c>
      <c r="D27" s="158">
        <v>18623</v>
      </c>
    </row>
    <row r="28" spans="1:4" s="180" customFormat="1" ht="13.5" customHeight="1">
      <c r="A28" s="161"/>
      <c r="B28" s="160">
        <v>3</v>
      </c>
      <c r="C28" s="159" t="s">
        <v>251</v>
      </c>
      <c r="D28" s="158">
        <v>1512</v>
      </c>
    </row>
    <row r="29" spans="1:4" s="180" customFormat="1" ht="13.5" customHeight="1">
      <c r="A29" s="161"/>
      <c r="B29" s="160">
        <v>4</v>
      </c>
      <c r="C29" s="159" t="s">
        <v>252</v>
      </c>
      <c r="D29" s="158">
        <v>4668</v>
      </c>
    </row>
    <row r="30" spans="1:4" s="180" customFormat="1" ht="13.5" customHeight="1">
      <c r="A30" s="161"/>
      <c r="B30" s="160">
        <v>5</v>
      </c>
      <c r="C30" s="159" t="s">
        <v>281</v>
      </c>
      <c r="D30" s="158">
        <v>784</v>
      </c>
    </row>
    <row r="31" spans="1:4" s="180" customFormat="1" ht="13.5" customHeight="1">
      <c r="A31" s="161"/>
      <c r="B31" s="160">
        <v>6</v>
      </c>
      <c r="C31" s="159" t="s">
        <v>282</v>
      </c>
      <c r="D31" s="158">
        <v>937</v>
      </c>
    </row>
    <row r="32" spans="1:4" s="180" customFormat="1" ht="13.5" customHeight="1">
      <c r="A32" s="161"/>
      <c r="B32" s="160">
        <v>7</v>
      </c>
      <c r="C32" s="159" t="s">
        <v>283</v>
      </c>
      <c r="D32" s="158">
        <v>8</v>
      </c>
    </row>
    <row r="33" spans="1:4" s="180" customFormat="1" ht="13.5" customHeight="1">
      <c r="A33" s="161"/>
      <c r="B33" s="160">
        <v>8</v>
      </c>
      <c r="C33" s="159" t="s">
        <v>255</v>
      </c>
      <c r="D33" s="158">
        <v>1068</v>
      </c>
    </row>
    <row r="34" spans="1:4" s="180" customFormat="1" ht="13.5" customHeight="1">
      <c r="A34" s="161"/>
      <c r="B34" s="160">
        <v>9</v>
      </c>
      <c r="C34" s="159"/>
      <c r="D34" s="158"/>
    </row>
    <row r="35" spans="1:4" s="180" customFormat="1" ht="13.5" customHeight="1" thickBot="1">
      <c r="A35" s="174"/>
      <c r="B35" s="173">
        <v>10</v>
      </c>
      <c r="C35" s="172"/>
      <c r="D35" s="171"/>
    </row>
    <row r="36" spans="1:4" s="180" customFormat="1" ht="13.5" customHeight="1" thickBot="1">
      <c r="A36" s="169">
        <v>4</v>
      </c>
      <c r="B36" s="168"/>
      <c r="C36" s="167" t="s">
        <v>216</v>
      </c>
      <c r="D36" s="166">
        <f>SUM(D37:D42)</f>
        <v>61709</v>
      </c>
    </row>
    <row r="37" spans="1:4" s="180" customFormat="1" ht="13.5" customHeight="1">
      <c r="A37" s="187"/>
      <c r="B37" s="186">
        <v>1</v>
      </c>
      <c r="C37" s="199" t="s">
        <v>215</v>
      </c>
      <c r="D37" s="184"/>
    </row>
    <row r="38" spans="1:4" s="180" customFormat="1" ht="13.5" customHeight="1">
      <c r="A38" s="161"/>
      <c r="B38" s="160">
        <v>2</v>
      </c>
      <c r="C38" s="159" t="s">
        <v>214</v>
      </c>
      <c r="D38" s="158"/>
    </row>
    <row r="39" spans="1:4" s="180" customFormat="1" ht="13.5" customHeight="1">
      <c r="A39" s="161"/>
      <c r="B39" s="160">
        <v>3</v>
      </c>
      <c r="C39" s="159" t="s">
        <v>213</v>
      </c>
      <c r="D39" s="158">
        <v>61709</v>
      </c>
    </row>
    <row r="40" spans="1:4" s="180" customFormat="1" ht="13.5" customHeight="1">
      <c r="A40" s="161"/>
      <c r="B40" s="160">
        <v>4</v>
      </c>
      <c r="C40" s="159" t="s">
        <v>212</v>
      </c>
      <c r="D40" s="158"/>
    </row>
    <row r="41" spans="1:4" s="180" customFormat="1" ht="13.5" customHeight="1">
      <c r="A41" s="161"/>
      <c r="B41" s="160">
        <v>5</v>
      </c>
      <c r="C41" s="159" t="s">
        <v>211</v>
      </c>
      <c r="D41" s="158"/>
    </row>
    <row r="42" spans="1:4" s="180" customFormat="1" ht="13.5" customHeight="1">
      <c r="A42" s="161"/>
      <c r="B42" s="160">
        <v>6</v>
      </c>
      <c r="C42" s="159" t="s">
        <v>210</v>
      </c>
      <c r="D42" s="158"/>
    </row>
    <row r="43" spans="1:4" s="180" customFormat="1" ht="13.5" customHeight="1" thickBot="1">
      <c r="A43" s="198">
        <v>5</v>
      </c>
      <c r="B43" s="197"/>
      <c r="C43" s="196" t="s">
        <v>209</v>
      </c>
      <c r="D43" s="195"/>
    </row>
    <row r="44" spans="1:4" s="194" customFormat="1" ht="13.5" customHeight="1" thickBot="1">
      <c r="A44" s="169">
        <v>6</v>
      </c>
      <c r="B44" s="168"/>
      <c r="C44" s="167" t="s">
        <v>56</v>
      </c>
      <c r="D44" s="166"/>
    </row>
    <row r="45" spans="1:4" s="180" customFormat="1" ht="13.5" customHeight="1">
      <c r="A45" s="161"/>
      <c r="B45" s="160">
        <v>1</v>
      </c>
      <c r="C45" s="159" t="s">
        <v>52</v>
      </c>
      <c r="D45" s="158"/>
    </row>
    <row r="46" spans="1:4" s="180" customFormat="1" ht="13.5" customHeight="1" thickBot="1">
      <c r="A46" s="161"/>
      <c r="B46" s="160">
        <v>2</v>
      </c>
      <c r="C46" s="159" t="s">
        <v>208</v>
      </c>
      <c r="D46" s="158"/>
    </row>
    <row r="47" spans="1:4" s="180" customFormat="1" ht="13.5" customHeight="1" thickBot="1">
      <c r="A47" s="169">
        <v>7</v>
      </c>
      <c r="B47" s="168"/>
      <c r="C47" s="193" t="s">
        <v>207</v>
      </c>
      <c r="D47" s="192">
        <f>D48+D49</f>
        <v>12276</v>
      </c>
    </row>
    <row r="48" spans="1:4" s="180" customFormat="1" ht="13.5" customHeight="1">
      <c r="A48" s="191"/>
      <c r="B48" s="190">
        <v>1</v>
      </c>
      <c r="C48" s="189" t="s">
        <v>206</v>
      </c>
      <c r="D48" s="188">
        <v>12276</v>
      </c>
    </row>
    <row r="49" spans="1:4" s="180" customFormat="1" ht="13.5" customHeight="1" thickBot="1">
      <c r="A49" s="187"/>
      <c r="B49" s="186">
        <v>2</v>
      </c>
      <c r="C49" s="185" t="s">
        <v>60</v>
      </c>
      <c r="D49" s="184"/>
    </row>
    <row r="50" spans="1:4" s="180" customFormat="1" ht="15.75" thickBot="1">
      <c r="A50" s="183"/>
      <c r="B50" s="182"/>
      <c r="C50" s="181" t="s">
        <v>205</v>
      </c>
      <c r="D50" s="46">
        <f>D9+D16+D21+D25+D36+D43+D44+D47</f>
        <v>166743</v>
      </c>
    </row>
    <row r="51" spans="1:4" ht="12.75">
      <c r="A51" s="148"/>
      <c r="B51" s="147"/>
      <c r="C51" s="147"/>
      <c r="D51" s="147"/>
    </row>
    <row r="52" spans="1:4" ht="13.5" thickBot="1">
      <c r="A52" s="148"/>
      <c r="B52" s="147"/>
      <c r="C52" s="147"/>
      <c r="D52" s="147"/>
    </row>
    <row r="53" spans="1:4" s="8" customFormat="1" ht="16.5" customHeight="1" thickBot="1">
      <c r="A53" s="179"/>
      <c r="B53" s="178"/>
      <c r="C53" s="177" t="s">
        <v>31</v>
      </c>
      <c r="D53" s="176"/>
    </row>
    <row r="54" spans="1:4" s="153" customFormat="1" ht="15" customHeight="1" thickBot="1">
      <c r="A54" s="169">
        <v>1</v>
      </c>
      <c r="B54" s="168"/>
      <c r="C54" s="167" t="s">
        <v>204</v>
      </c>
      <c r="D54" s="166">
        <f>SUM(D55:D61)</f>
        <v>75541</v>
      </c>
    </row>
    <row r="55" spans="1:4" ht="15" customHeight="1">
      <c r="A55" s="161"/>
      <c r="B55" s="160">
        <v>1</v>
      </c>
      <c r="C55" s="159" t="s">
        <v>203</v>
      </c>
      <c r="D55" s="158">
        <v>18092</v>
      </c>
    </row>
    <row r="56" spans="1:4" ht="15" customHeight="1">
      <c r="A56" s="161"/>
      <c r="B56" s="160">
        <v>2</v>
      </c>
      <c r="C56" s="159" t="s">
        <v>19</v>
      </c>
      <c r="D56" s="158">
        <v>4683</v>
      </c>
    </row>
    <row r="57" spans="1:4" ht="15" customHeight="1">
      <c r="A57" s="161"/>
      <c r="B57" s="160">
        <v>3</v>
      </c>
      <c r="C57" s="159" t="s">
        <v>32</v>
      </c>
      <c r="D57" s="158">
        <v>39546</v>
      </c>
    </row>
    <row r="58" spans="1:4" ht="15" customHeight="1">
      <c r="A58" s="161"/>
      <c r="B58" s="160">
        <v>4</v>
      </c>
      <c r="C58" s="175" t="s">
        <v>66</v>
      </c>
      <c r="D58" s="158"/>
    </row>
    <row r="59" spans="1:4" ht="15" customHeight="1">
      <c r="A59" s="161"/>
      <c r="B59" s="160">
        <v>5</v>
      </c>
      <c r="C59" s="159" t="s">
        <v>202</v>
      </c>
      <c r="D59" s="158">
        <v>720</v>
      </c>
    </row>
    <row r="60" spans="1:4" ht="15" customHeight="1">
      <c r="A60" s="161"/>
      <c r="B60" s="160">
        <v>6</v>
      </c>
      <c r="C60" s="159" t="s">
        <v>201</v>
      </c>
      <c r="D60" s="158">
        <v>12500</v>
      </c>
    </row>
    <row r="61" spans="1:4" ht="15" customHeight="1" thickBot="1">
      <c r="A61" s="161"/>
      <c r="B61" s="160">
        <v>7</v>
      </c>
      <c r="C61" s="159" t="s">
        <v>21</v>
      </c>
      <c r="D61" s="158"/>
    </row>
    <row r="62" spans="1:4" s="153" customFormat="1" ht="15" customHeight="1" thickBot="1">
      <c r="A62" s="169">
        <v>2</v>
      </c>
      <c r="B62" s="168"/>
      <c r="C62" s="167" t="s">
        <v>200</v>
      </c>
      <c r="D62" s="166">
        <f>SUM(D63:D65)</f>
        <v>44453</v>
      </c>
    </row>
    <row r="63" spans="1:4" ht="15" customHeight="1">
      <c r="A63" s="161"/>
      <c r="B63" s="160">
        <v>1</v>
      </c>
      <c r="C63" s="159" t="s">
        <v>199</v>
      </c>
      <c r="D63" s="158">
        <v>43953</v>
      </c>
    </row>
    <row r="64" spans="1:4" ht="15" customHeight="1">
      <c r="A64" s="161"/>
      <c r="B64" s="160">
        <v>2</v>
      </c>
      <c r="C64" s="159" t="s">
        <v>70</v>
      </c>
      <c r="D64" s="158">
        <v>500</v>
      </c>
    </row>
    <row r="65" spans="1:4" ht="15" customHeight="1" thickBot="1">
      <c r="A65" s="161"/>
      <c r="B65" s="160">
        <v>3</v>
      </c>
      <c r="C65" s="159" t="s">
        <v>198</v>
      </c>
      <c r="D65" s="158"/>
    </row>
    <row r="66" spans="1:4" s="153" customFormat="1" ht="15" customHeight="1" thickBot="1">
      <c r="A66" s="169">
        <v>3</v>
      </c>
      <c r="B66" s="168"/>
      <c r="C66" s="167" t="s">
        <v>22</v>
      </c>
      <c r="D66" s="166">
        <f>SUM(D67:D68)</f>
        <v>5545</v>
      </c>
    </row>
    <row r="67" spans="1:4" ht="15" customHeight="1">
      <c r="A67" s="161"/>
      <c r="B67" s="160">
        <v>1</v>
      </c>
      <c r="C67" s="159" t="s">
        <v>33</v>
      </c>
      <c r="D67" s="158">
        <v>545</v>
      </c>
    </row>
    <row r="68" spans="1:4" ht="15" customHeight="1">
      <c r="A68" s="174"/>
      <c r="B68" s="173">
        <v>2</v>
      </c>
      <c r="C68" s="172" t="s">
        <v>238</v>
      </c>
      <c r="D68" s="171">
        <v>5000</v>
      </c>
    </row>
    <row r="69" spans="1:4" ht="15" customHeight="1">
      <c r="A69" s="174"/>
      <c r="B69" s="173"/>
      <c r="C69" s="172" t="s">
        <v>257</v>
      </c>
      <c r="D69" s="171"/>
    </row>
    <row r="70" spans="1:4" ht="15" customHeight="1">
      <c r="A70" s="174"/>
      <c r="B70" s="173"/>
      <c r="C70" s="172" t="s">
        <v>256</v>
      </c>
      <c r="D70" s="171"/>
    </row>
    <row r="71" spans="1:4" ht="15" customHeight="1" thickBot="1">
      <c r="A71" s="174"/>
      <c r="B71" s="173">
        <v>3</v>
      </c>
      <c r="C71" s="172" t="s">
        <v>113</v>
      </c>
      <c r="D71" s="171"/>
    </row>
    <row r="72" spans="1:4" ht="15" customHeight="1" thickBot="1">
      <c r="A72" s="169">
        <v>4</v>
      </c>
      <c r="B72" s="168"/>
      <c r="C72" s="167" t="s">
        <v>68</v>
      </c>
      <c r="D72" s="170"/>
    </row>
    <row r="73" spans="1:4" ht="15" customHeight="1" thickBot="1">
      <c r="A73" s="169">
        <v>5</v>
      </c>
      <c r="B73" s="168"/>
      <c r="C73" s="167" t="s">
        <v>34</v>
      </c>
      <c r="D73" s="170"/>
    </row>
    <row r="74" spans="1:4" ht="15" customHeight="1" thickBot="1">
      <c r="A74" s="169">
        <v>6</v>
      </c>
      <c r="B74" s="168"/>
      <c r="C74" s="167" t="s">
        <v>258</v>
      </c>
      <c r="D74" s="170"/>
    </row>
    <row r="75" spans="1:4" s="153" customFormat="1" ht="15" customHeight="1" thickBot="1">
      <c r="A75" s="169">
        <v>7</v>
      </c>
      <c r="B75" s="168"/>
      <c r="C75" s="167" t="s">
        <v>58</v>
      </c>
      <c r="D75" s="166">
        <f>SUM(D76:D77)</f>
        <v>0</v>
      </c>
    </row>
    <row r="76" spans="1:4" ht="15" customHeight="1">
      <c r="A76" s="161"/>
      <c r="B76" s="160">
        <v>1</v>
      </c>
      <c r="C76" s="159" t="s">
        <v>59</v>
      </c>
      <c r="D76" s="158"/>
    </row>
    <row r="77" spans="1:4" ht="15" customHeight="1">
      <c r="A77" s="161"/>
      <c r="B77" s="160">
        <v>2</v>
      </c>
      <c r="C77" s="159" t="s">
        <v>197</v>
      </c>
      <c r="D77" s="158"/>
    </row>
    <row r="78" spans="1:4" ht="15" customHeight="1">
      <c r="A78" s="165">
        <v>8</v>
      </c>
      <c r="B78" s="164"/>
      <c r="C78" s="163" t="s">
        <v>196</v>
      </c>
      <c r="D78" s="162">
        <f>SUM(D79:D80)</f>
        <v>41204</v>
      </c>
    </row>
    <row r="79" spans="1:4" ht="15" customHeight="1">
      <c r="A79" s="161"/>
      <c r="B79" s="160">
        <v>1</v>
      </c>
      <c r="C79" s="159" t="s">
        <v>374</v>
      </c>
      <c r="D79" s="158">
        <v>35739</v>
      </c>
    </row>
    <row r="80" spans="1:4" s="153" customFormat="1" ht="13.5" thickBot="1">
      <c r="A80" s="157"/>
      <c r="B80" s="156">
        <v>2</v>
      </c>
      <c r="C80" s="155" t="s">
        <v>375</v>
      </c>
      <c r="D80" s="154">
        <v>5465</v>
      </c>
    </row>
    <row r="81" spans="1:4" ht="19.5" customHeight="1" thickBot="1">
      <c r="A81" s="152"/>
      <c r="B81" s="151"/>
      <c r="C81" s="150" t="s">
        <v>195</v>
      </c>
      <c r="D81" s="149">
        <f>D54+D62+D66+D72+D73+D74+D75+D78</f>
        <v>166743</v>
      </c>
    </row>
    <row r="82" spans="1:4" ht="13.5" thickBot="1">
      <c r="A82" s="148"/>
      <c r="B82" s="147"/>
      <c r="C82" s="147"/>
      <c r="D82" s="147"/>
    </row>
    <row r="83" spans="1:4" ht="16.5" thickBot="1">
      <c r="A83" s="146" t="s">
        <v>194</v>
      </c>
      <c r="B83" s="145"/>
      <c r="C83" s="144"/>
      <c r="D83" s="143">
        <v>20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28">
      <selection activeCell="D30" sqref="D3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30" customFormat="1" ht="21" customHeight="1" thickBot="1">
      <c r="A1" s="233"/>
      <c r="B1" s="232"/>
      <c r="C1" s="232"/>
      <c r="D1" s="231" t="s">
        <v>286</v>
      </c>
    </row>
    <row r="2" spans="1:4" s="221" customFormat="1" ht="15.75">
      <c r="A2" s="229" t="s">
        <v>237</v>
      </c>
      <c r="B2" s="228"/>
      <c r="C2" s="227" t="s">
        <v>285</v>
      </c>
      <c r="D2" s="226"/>
    </row>
    <row r="3" spans="1:4" s="221" customFormat="1" ht="16.5" thickBot="1">
      <c r="A3" s="225" t="s">
        <v>236</v>
      </c>
      <c r="B3" s="224"/>
      <c r="C3" s="268" t="s">
        <v>244</v>
      </c>
      <c r="D3" s="267" t="s">
        <v>243</v>
      </c>
    </row>
    <row r="4" spans="1:4" s="218" customFormat="1" ht="21" customHeight="1" thickBot="1">
      <c r="A4" s="220"/>
      <c r="B4" s="220"/>
      <c r="C4" s="220"/>
      <c r="D4" s="219" t="s">
        <v>24</v>
      </c>
    </row>
    <row r="5" spans="1:4" ht="38.25">
      <c r="A5" s="217" t="s">
        <v>233</v>
      </c>
      <c r="B5" s="216" t="s">
        <v>232</v>
      </c>
      <c r="C5" s="489" t="s">
        <v>231</v>
      </c>
      <c r="D5" s="491" t="s">
        <v>230</v>
      </c>
    </row>
    <row r="6" spans="1:4" ht="13.5" thickBot="1">
      <c r="A6" s="266" t="s">
        <v>229</v>
      </c>
      <c r="B6" s="265"/>
      <c r="C6" s="490"/>
      <c r="D6" s="492"/>
    </row>
    <row r="7" spans="1:4" s="8" customFormat="1" ht="16.5" thickBot="1">
      <c r="A7" s="213">
        <v>1</v>
      </c>
      <c r="B7" s="212">
        <v>2</v>
      </c>
      <c r="C7" s="212">
        <v>3</v>
      </c>
      <c r="D7" s="211">
        <v>4</v>
      </c>
    </row>
    <row r="8" spans="1:4" s="244" customFormat="1" ht="15.75" customHeight="1" thickBot="1">
      <c r="A8" s="248"/>
      <c r="B8" s="247"/>
      <c r="C8" s="246" t="s">
        <v>25</v>
      </c>
      <c r="D8" s="245"/>
    </row>
    <row r="9" spans="1:4" s="153" customFormat="1" ht="15" customHeight="1" thickBot="1">
      <c r="A9" s="169">
        <v>1</v>
      </c>
      <c r="B9" s="168"/>
      <c r="C9" s="167" t="s">
        <v>228</v>
      </c>
      <c r="D9" s="192">
        <f>SUM(D10:D15)</f>
        <v>1632</v>
      </c>
    </row>
    <row r="10" spans="1:4" ht="15" customHeight="1">
      <c r="A10" s="161"/>
      <c r="B10" s="160">
        <v>1</v>
      </c>
      <c r="C10" s="159" t="s">
        <v>227</v>
      </c>
      <c r="D10" s="158"/>
    </row>
    <row r="11" spans="1:4" ht="15" customHeight="1">
      <c r="A11" s="161"/>
      <c r="B11" s="160">
        <v>2</v>
      </c>
      <c r="C11" s="159" t="s">
        <v>226</v>
      </c>
      <c r="D11" s="158"/>
    </row>
    <row r="12" spans="1:4" ht="15" customHeight="1">
      <c r="A12" s="161"/>
      <c r="B12" s="160">
        <v>3</v>
      </c>
      <c r="C12" s="159" t="s">
        <v>225</v>
      </c>
      <c r="D12" s="158">
        <v>1285</v>
      </c>
    </row>
    <row r="13" spans="1:4" ht="15" customHeight="1">
      <c r="A13" s="161"/>
      <c r="B13" s="160">
        <v>4</v>
      </c>
      <c r="C13" s="159" t="s">
        <v>224</v>
      </c>
      <c r="D13" s="158">
        <v>347</v>
      </c>
    </row>
    <row r="14" spans="1:4" ht="15" customHeight="1">
      <c r="A14" s="161"/>
      <c r="B14" s="160">
        <v>5</v>
      </c>
      <c r="C14" s="159" t="s">
        <v>223</v>
      </c>
      <c r="D14" s="158"/>
    </row>
    <row r="15" spans="1:4" ht="15" customHeight="1" thickBot="1">
      <c r="A15" s="174"/>
      <c r="B15" s="173">
        <v>6</v>
      </c>
      <c r="C15" s="172" t="s">
        <v>222</v>
      </c>
      <c r="D15" s="171"/>
    </row>
    <row r="16" spans="1:4" ht="15" customHeight="1" thickBot="1">
      <c r="A16" s="258">
        <v>3</v>
      </c>
      <c r="B16" s="264">
        <v>1</v>
      </c>
      <c r="C16" s="256" t="s">
        <v>219</v>
      </c>
      <c r="D16" s="255"/>
    </row>
    <row r="17" spans="1:4" s="153" customFormat="1" ht="15" customHeight="1" thickBot="1">
      <c r="A17" s="169">
        <v>5</v>
      </c>
      <c r="B17" s="168"/>
      <c r="C17" s="167" t="s">
        <v>242</v>
      </c>
      <c r="D17" s="166">
        <f>SUM(D18:D19)</f>
        <v>0</v>
      </c>
    </row>
    <row r="18" spans="1:4" ht="15" customHeight="1">
      <c r="A18" s="161"/>
      <c r="B18" s="160">
        <v>1</v>
      </c>
      <c r="C18" s="159" t="s">
        <v>241</v>
      </c>
      <c r="D18" s="158"/>
    </row>
    <row r="19" spans="1:4" ht="15" customHeight="1" thickBot="1">
      <c r="A19" s="174"/>
      <c r="B19" s="173">
        <v>2</v>
      </c>
      <c r="C19" s="172" t="s">
        <v>240</v>
      </c>
      <c r="D19" s="171"/>
    </row>
    <row r="20" spans="1:4" ht="15" customHeight="1" thickBot="1">
      <c r="A20" s="169">
        <v>7</v>
      </c>
      <c r="B20" s="263"/>
      <c r="C20" s="167" t="s">
        <v>207</v>
      </c>
      <c r="D20" s="192">
        <f>D21+D22</f>
        <v>0</v>
      </c>
    </row>
    <row r="21" spans="1:4" ht="15" customHeight="1" thickBot="1">
      <c r="A21" s="262"/>
      <c r="B21" s="261">
        <v>1</v>
      </c>
      <c r="C21" s="260" t="s">
        <v>206</v>
      </c>
      <c r="D21" s="259"/>
    </row>
    <row r="22" spans="1:4" ht="15" customHeight="1" thickBot="1">
      <c r="A22" s="262"/>
      <c r="B22" s="261">
        <v>2</v>
      </c>
      <c r="C22" s="260" t="s">
        <v>60</v>
      </c>
      <c r="D22" s="259"/>
    </row>
    <row r="23" spans="1:4" s="153" customFormat="1" ht="15" customHeight="1" thickBot="1">
      <c r="A23" s="258">
        <v>8</v>
      </c>
      <c r="B23" s="257">
        <v>1</v>
      </c>
      <c r="C23" s="256" t="s">
        <v>247</v>
      </c>
      <c r="D23" s="255">
        <v>35739</v>
      </c>
    </row>
    <row r="24" spans="1:4" s="180" customFormat="1" ht="15" customHeight="1" thickBot="1">
      <c r="A24" s="254"/>
      <c r="B24" s="253"/>
      <c r="C24" s="181" t="s">
        <v>205</v>
      </c>
      <c r="D24" s="46">
        <f>D9+D16+D17+D20+D23</f>
        <v>37371</v>
      </c>
    </row>
    <row r="25" spans="1:4" s="180" customFormat="1" ht="9.75" customHeight="1" thickBot="1">
      <c r="A25" s="252"/>
      <c r="B25" s="251"/>
      <c r="C25" s="250"/>
      <c r="D25" s="249"/>
    </row>
    <row r="26" spans="1:4" s="244" customFormat="1" ht="15" customHeight="1" thickBot="1">
      <c r="A26" s="248"/>
      <c r="B26" s="247"/>
      <c r="C26" s="246" t="s">
        <v>31</v>
      </c>
      <c r="D26" s="245"/>
    </row>
    <row r="27" spans="1:4" s="153" customFormat="1" ht="15" customHeight="1" thickBot="1">
      <c r="A27" s="169">
        <v>9</v>
      </c>
      <c r="B27" s="168"/>
      <c r="C27" s="167" t="s">
        <v>204</v>
      </c>
      <c r="D27" s="166">
        <f>SUM(D28:D34)</f>
        <v>37371</v>
      </c>
    </row>
    <row r="28" spans="1:4" ht="15" customHeight="1">
      <c r="A28" s="161"/>
      <c r="B28" s="160">
        <v>1</v>
      </c>
      <c r="C28" s="204" t="s">
        <v>39</v>
      </c>
      <c r="D28" s="158">
        <v>23378</v>
      </c>
    </row>
    <row r="29" spans="1:4" ht="15" customHeight="1">
      <c r="A29" s="161"/>
      <c r="B29" s="160">
        <v>2</v>
      </c>
      <c r="C29" s="159" t="s">
        <v>19</v>
      </c>
      <c r="D29" s="158">
        <v>6245</v>
      </c>
    </row>
    <row r="30" spans="1:4" ht="15" customHeight="1">
      <c r="A30" s="174"/>
      <c r="B30" s="173">
        <v>3</v>
      </c>
      <c r="C30" s="172" t="s">
        <v>20</v>
      </c>
      <c r="D30" s="171">
        <v>7748</v>
      </c>
    </row>
    <row r="31" spans="1:4" s="153" customFormat="1" ht="15" customHeight="1">
      <c r="A31" s="161"/>
      <c r="B31" s="160">
        <v>4</v>
      </c>
      <c r="C31" s="159" t="s">
        <v>66</v>
      </c>
      <c r="D31" s="158"/>
    </row>
    <row r="32" spans="1:4" s="153" customFormat="1" ht="15" customHeight="1">
      <c r="A32" s="187"/>
      <c r="B32" s="186">
        <v>5</v>
      </c>
      <c r="C32" s="159" t="s">
        <v>239</v>
      </c>
      <c r="D32" s="184"/>
    </row>
    <row r="33" spans="1:4" ht="15" customHeight="1">
      <c r="A33" s="187"/>
      <c r="B33" s="186">
        <v>6</v>
      </c>
      <c r="C33" s="199" t="s">
        <v>201</v>
      </c>
      <c r="D33" s="184"/>
    </row>
    <row r="34" spans="1:4" ht="15" customHeight="1" thickBot="1">
      <c r="A34" s="161"/>
      <c r="B34" s="160">
        <v>7</v>
      </c>
      <c r="C34" s="159" t="s">
        <v>21</v>
      </c>
      <c r="D34" s="158"/>
    </row>
    <row r="35" spans="1:4" s="153" customFormat="1" ht="15" customHeight="1" thickBot="1">
      <c r="A35" s="169">
        <v>10</v>
      </c>
      <c r="B35" s="168"/>
      <c r="C35" s="167" t="s">
        <v>200</v>
      </c>
      <c r="D35" s="166">
        <f>SUM(D36:D38)</f>
        <v>0</v>
      </c>
    </row>
    <row r="36" spans="1:4" ht="15" customHeight="1">
      <c r="A36" s="161"/>
      <c r="B36" s="160">
        <v>1</v>
      </c>
      <c r="C36" s="159" t="s">
        <v>62</v>
      </c>
      <c r="D36" s="158"/>
    </row>
    <row r="37" spans="1:4" ht="15" customHeight="1">
      <c r="A37" s="161"/>
      <c r="B37" s="160">
        <v>2</v>
      </c>
      <c r="C37" s="159" t="s">
        <v>70</v>
      </c>
      <c r="D37" s="158"/>
    </row>
    <row r="38" spans="1:4" ht="15" customHeight="1">
      <c r="A38" s="161"/>
      <c r="B38" s="160">
        <v>3</v>
      </c>
      <c r="C38" s="159" t="s">
        <v>198</v>
      </c>
      <c r="D38" s="158"/>
    </row>
    <row r="39" spans="1:4" ht="15" customHeight="1" thickBot="1">
      <c r="A39" s="243">
        <v>11</v>
      </c>
      <c r="B39" s="164"/>
      <c r="C39" s="242" t="s">
        <v>22</v>
      </c>
      <c r="D39" s="241">
        <f>D40+D41</f>
        <v>0</v>
      </c>
    </row>
    <row r="40" spans="1:4" ht="15" customHeight="1">
      <c r="A40" s="191"/>
      <c r="B40" s="190">
        <v>1</v>
      </c>
      <c r="C40" s="240" t="s">
        <v>33</v>
      </c>
      <c r="D40" s="188"/>
    </row>
    <row r="41" spans="1:4" ht="15" customHeight="1" thickBot="1">
      <c r="A41" s="239"/>
      <c r="B41" s="238">
        <v>2</v>
      </c>
      <c r="C41" s="155" t="s">
        <v>238</v>
      </c>
      <c r="D41" s="154"/>
    </row>
    <row r="42" spans="1:4" ht="15" customHeight="1" thickBot="1">
      <c r="A42" s="183"/>
      <c r="B42" s="182"/>
      <c r="C42" s="181" t="s">
        <v>195</v>
      </c>
      <c r="D42" s="46">
        <f>D27+D35+D39</f>
        <v>37371</v>
      </c>
    </row>
    <row r="43" ht="9.75" customHeight="1" thickBot="1"/>
    <row r="44" spans="1:4" ht="13.5" thickBot="1">
      <c r="A44" s="237" t="s">
        <v>194</v>
      </c>
      <c r="B44" s="236"/>
      <c r="C44" s="235"/>
      <c r="D44" s="234">
        <v>7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7.125" style="3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39.75" customHeight="1">
      <c r="A1" s="10" t="s">
        <v>35</v>
      </c>
      <c r="B1" s="9"/>
      <c r="C1" s="9"/>
      <c r="D1" s="9"/>
      <c r="E1" s="9"/>
      <c r="F1" s="9"/>
      <c r="G1" s="9"/>
      <c r="H1" s="9"/>
    </row>
    <row r="2" ht="14.25" thickBot="1">
      <c r="H2" s="22" t="s">
        <v>36</v>
      </c>
    </row>
    <row r="3" spans="1:8" ht="24" customHeight="1" thickBot="1">
      <c r="A3" s="23" t="s">
        <v>25</v>
      </c>
      <c r="B3" s="24"/>
      <c r="C3" s="24"/>
      <c r="D3" s="24"/>
      <c r="E3" s="23" t="s">
        <v>31</v>
      </c>
      <c r="F3" s="24"/>
      <c r="G3" s="24"/>
      <c r="H3" s="25"/>
    </row>
    <row r="4" spans="1:8" s="5" customFormat="1" ht="35.25" customHeight="1" thickBot="1">
      <c r="A4" s="11" t="s">
        <v>37</v>
      </c>
      <c r="B4" s="4" t="s">
        <v>248</v>
      </c>
      <c r="C4" s="4" t="s">
        <v>259</v>
      </c>
      <c r="D4" s="4" t="s">
        <v>260</v>
      </c>
      <c r="E4" s="11" t="s">
        <v>37</v>
      </c>
      <c r="F4" s="4" t="s">
        <v>248</v>
      </c>
      <c r="G4" s="4" t="s">
        <v>259</v>
      </c>
      <c r="H4" s="101" t="s">
        <v>260</v>
      </c>
    </row>
    <row r="5" spans="1:8" ht="18" customHeight="1">
      <c r="A5" s="57" t="s">
        <v>38</v>
      </c>
      <c r="B5" s="26"/>
      <c r="C5" s="26"/>
      <c r="D5" s="27">
        <v>24787</v>
      </c>
      <c r="E5" s="39" t="s">
        <v>39</v>
      </c>
      <c r="F5" s="26"/>
      <c r="G5" s="26"/>
      <c r="H5" s="28">
        <v>41470</v>
      </c>
    </row>
    <row r="6" spans="1:8" ht="27.75" customHeight="1">
      <c r="A6" s="58" t="s">
        <v>73</v>
      </c>
      <c r="B6" s="29"/>
      <c r="C6" s="29"/>
      <c r="D6" s="30">
        <v>31170</v>
      </c>
      <c r="E6" s="36" t="s">
        <v>40</v>
      </c>
      <c r="F6" s="29"/>
      <c r="G6" s="29"/>
      <c r="H6" s="31">
        <v>10928</v>
      </c>
    </row>
    <row r="7" spans="1:8" ht="18" customHeight="1">
      <c r="A7" s="58" t="s">
        <v>65</v>
      </c>
      <c r="B7" s="29"/>
      <c r="C7" s="29"/>
      <c r="D7" s="30">
        <v>38433</v>
      </c>
      <c r="E7" s="36" t="s">
        <v>41</v>
      </c>
      <c r="F7" s="29"/>
      <c r="G7" s="29"/>
      <c r="H7" s="31">
        <v>46711</v>
      </c>
    </row>
    <row r="8" spans="1:8" ht="18" customHeight="1">
      <c r="A8" s="58" t="s">
        <v>126</v>
      </c>
      <c r="B8" s="29"/>
      <c r="C8" s="29"/>
      <c r="D8" s="30">
        <v>61709</v>
      </c>
      <c r="E8" s="37" t="s">
        <v>66</v>
      </c>
      <c r="F8" s="29"/>
      <c r="G8" s="29"/>
      <c r="H8" s="31"/>
    </row>
    <row r="9" spans="1:8" ht="22.5" customHeight="1">
      <c r="A9" s="58" t="s">
        <v>30</v>
      </c>
      <c r="B9" s="29"/>
      <c r="C9" s="29"/>
      <c r="D9" s="30"/>
      <c r="E9" s="36" t="s">
        <v>127</v>
      </c>
      <c r="F9" s="29"/>
      <c r="G9" s="29"/>
      <c r="H9" s="31">
        <v>6768</v>
      </c>
    </row>
    <row r="10" spans="1:8" ht="18" customHeight="1">
      <c r="A10" s="58" t="s">
        <v>163</v>
      </c>
      <c r="B10" s="29"/>
      <c r="C10" s="29"/>
      <c r="D10" s="30"/>
      <c r="E10" s="36" t="s">
        <v>42</v>
      </c>
      <c r="F10" s="29"/>
      <c r="G10" s="29"/>
      <c r="H10" s="31">
        <v>12500</v>
      </c>
    </row>
    <row r="11" spans="1:8" ht="26.25" customHeight="1">
      <c r="A11" s="58" t="s">
        <v>56</v>
      </c>
      <c r="B11" s="29"/>
      <c r="C11" s="29"/>
      <c r="D11" s="30"/>
      <c r="E11" s="36" t="s">
        <v>164</v>
      </c>
      <c r="F11" s="29"/>
      <c r="G11" s="29"/>
      <c r="H11" s="31"/>
    </row>
    <row r="12" spans="1:8" ht="18" customHeight="1">
      <c r="A12" s="58" t="s">
        <v>67</v>
      </c>
      <c r="B12" s="29"/>
      <c r="C12" s="29"/>
      <c r="D12" s="30">
        <v>12276</v>
      </c>
      <c r="E12" s="36" t="s">
        <v>43</v>
      </c>
      <c r="F12" s="29"/>
      <c r="G12" s="29"/>
      <c r="H12" s="31">
        <v>545</v>
      </c>
    </row>
    <row r="13" spans="1:8" ht="18" customHeight="1">
      <c r="A13" s="38" t="s">
        <v>176</v>
      </c>
      <c r="B13" s="29"/>
      <c r="C13" s="29"/>
      <c r="D13" s="30"/>
      <c r="E13" s="36" t="s">
        <v>58</v>
      </c>
      <c r="F13" s="29"/>
      <c r="G13" s="29"/>
      <c r="H13" s="31"/>
    </row>
    <row r="14" spans="1:8" ht="18" customHeight="1">
      <c r="A14" s="38"/>
      <c r="B14" s="29"/>
      <c r="C14" s="29"/>
      <c r="D14" s="30"/>
      <c r="E14" s="38" t="s">
        <v>171</v>
      </c>
      <c r="F14" s="29"/>
      <c r="G14" s="29"/>
      <c r="H14" s="31"/>
    </row>
    <row r="15" spans="1:8" ht="18" customHeight="1">
      <c r="A15" s="38"/>
      <c r="B15" s="29"/>
      <c r="C15" s="29"/>
      <c r="D15" s="30"/>
      <c r="E15" s="38" t="s">
        <v>177</v>
      </c>
      <c r="F15" s="29"/>
      <c r="G15" s="29"/>
      <c r="H15" s="31"/>
    </row>
    <row r="16" spans="1:8" ht="18" customHeight="1">
      <c r="A16" s="38"/>
      <c r="B16" s="29"/>
      <c r="C16" s="29"/>
      <c r="D16" s="30"/>
      <c r="E16" s="38" t="s">
        <v>178</v>
      </c>
      <c r="F16" s="29"/>
      <c r="G16" s="29"/>
      <c r="H16" s="31"/>
    </row>
    <row r="17" spans="1:8" ht="18" customHeight="1">
      <c r="A17" s="38"/>
      <c r="B17" s="29"/>
      <c r="C17" s="29"/>
      <c r="D17" s="30"/>
      <c r="E17" s="38"/>
      <c r="F17" s="29"/>
      <c r="G17" s="29"/>
      <c r="H17" s="31"/>
    </row>
    <row r="18" spans="1:8" ht="18" customHeight="1">
      <c r="A18" s="38"/>
      <c r="B18" s="29"/>
      <c r="C18" s="29"/>
      <c r="D18" s="30"/>
      <c r="E18" s="38"/>
      <c r="F18" s="29"/>
      <c r="G18" s="29"/>
      <c r="H18" s="31"/>
    </row>
    <row r="19" spans="1:8" ht="18" customHeight="1" thickBot="1">
      <c r="A19" s="32"/>
      <c r="B19" s="33"/>
      <c r="C19" s="33"/>
      <c r="D19" s="34"/>
      <c r="E19" s="40"/>
      <c r="F19" s="33"/>
      <c r="G19" s="33"/>
      <c r="H19" s="35"/>
    </row>
    <row r="20" spans="1:8" ht="18" customHeight="1" thickBot="1">
      <c r="A20" s="44" t="s">
        <v>44</v>
      </c>
      <c r="B20" s="45">
        <f>SUM(B5:B19)</f>
        <v>0</v>
      </c>
      <c r="C20" s="45">
        <f>SUM(C5:C19)</f>
        <v>0</v>
      </c>
      <c r="D20" s="45">
        <f>SUM(D5:D19)</f>
        <v>168375</v>
      </c>
      <c r="E20" s="44" t="s">
        <v>44</v>
      </c>
      <c r="F20" s="45">
        <f>SUM(F5:F19)</f>
        <v>0</v>
      </c>
      <c r="G20" s="45">
        <f>SUM(G5:G19)</f>
        <v>0</v>
      </c>
      <c r="H20" s="46">
        <f>SUM(H5:H19)</f>
        <v>118922</v>
      </c>
    </row>
    <row r="21" spans="1:8" ht="18" customHeight="1" thickBot="1">
      <c r="A21" s="47" t="s">
        <v>45</v>
      </c>
      <c r="B21" s="48" t="str">
        <f>IF(((F20-B20)&gt;0),F20-B20,"----")</f>
        <v>----</v>
      </c>
      <c r="C21" s="48" t="str">
        <f>IF(((G20-C20)&gt;0),G20-C20,"----")</f>
        <v>----</v>
      </c>
      <c r="D21" s="48" t="str">
        <f>IF(((H20-D20)&gt;0),H20-D20,"----")</f>
        <v>----</v>
      </c>
      <c r="E21" s="47" t="s">
        <v>46</v>
      </c>
      <c r="F21" s="48" t="str">
        <f>IF(((B20-F20)&gt;0),B20-F20,"----")</f>
        <v>----</v>
      </c>
      <c r="G21" s="48" t="str">
        <f>IF(((C20-G20)&gt;0),C20-G20,"----")</f>
        <v>----</v>
      </c>
      <c r="H21" s="49">
        <f>IF(((D20-H20)&gt;0),D20-H20,"----")</f>
        <v>49453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8" sqref="D8"/>
    </sheetView>
  </sheetViews>
  <sheetFormatPr defaultColWidth="9.00390625" defaultRowHeight="12.75"/>
  <cols>
    <col min="1" max="1" width="27.375" style="3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47.25" customHeight="1">
      <c r="A1" s="10" t="s">
        <v>47</v>
      </c>
      <c r="B1" s="9"/>
      <c r="C1" s="9"/>
      <c r="D1" s="9"/>
      <c r="E1" s="9"/>
      <c r="F1" s="9"/>
      <c r="G1" s="9"/>
      <c r="H1" s="9"/>
    </row>
    <row r="2" ht="14.25" thickBot="1">
      <c r="H2" s="22" t="s">
        <v>36</v>
      </c>
    </row>
    <row r="3" spans="1:8" ht="24" customHeight="1" thickBot="1">
      <c r="A3" s="23" t="s">
        <v>25</v>
      </c>
      <c r="B3" s="24"/>
      <c r="C3" s="24"/>
      <c r="D3" s="24"/>
      <c r="E3" s="23" t="s">
        <v>31</v>
      </c>
      <c r="F3" s="24"/>
      <c r="G3" s="24"/>
      <c r="H3" s="25"/>
    </row>
    <row r="4" spans="1:8" s="5" customFormat="1" ht="35.25" customHeight="1" thickBot="1">
      <c r="A4" s="11" t="s">
        <v>37</v>
      </c>
      <c r="B4" s="4" t="s">
        <v>248</v>
      </c>
      <c r="C4" s="4" t="s">
        <v>259</v>
      </c>
      <c r="D4" s="4" t="s">
        <v>260</v>
      </c>
      <c r="E4" s="11" t="s">
        <v>37</v>
      </c>
      <c r="F4" s="4" t="s">
        <v>248</v>
      </c>
      <c r="G4" s="4" t="s">
        <v>259</v>
      </c>
      <c r="H4" s="4" t="s">
        <v>260</v>
      </c>
    </row>
    <row r="5" spans="1:8" ht="27.75" customHeight="1">
      <c r="A5" s="59" t="s">
        <v>54</v>
      </c>
      <c r="B5" s="26"/>
      <c r="C5" s="26"/>
      <c r="D5" s="26"/>
      <c r="E5" s="57" t="s">
        <v>62</v>
      </c>
      <c r="F5" s="26"/>
      <c r="G5" s="26"/>
      <c r="H5" s="28">
        <v>43953</v>
      </c>
    </row>
    <row r="6" spans="1:8" ht="27.75" customHeight="1">
      <c r="A6" s="58" t="s">
        <v>53</v>
      </c>
      <c r="B6" s="29"/>
      <c r="C6" s="29"/>
      <c r="D6" s="29"/>
      <c r="E6" s="58" t="s">
        <v>75</v>
      </c>
      <c r="F6" s="29"/>
      <c r="G6" s="29"/>
      <c r="H6" s="31">
        <v>500</v>
      </c>
    </row>
    <row r="7" spans="1:8" ht="27.75" customHeight="1">
      <c r="A7" s="58" t="s">
        <v>55</v>
      </c>
      <c r="B7" s="29"/>
      <c r="C7" s="29"/>
      <c r="D7" s="29"/>
      <c r="E7" s="58" t="s">
        <v>128</v>
      </c>
      <c r="F7" s="29"/>
      <c r="G7" s="29"/>
      <c r="H7" s="31"/>
    </row>
    <row r="8" spans="1:8" ht="21" customHeight="1">
      <c r="A8" s="58" t="s">
        <v>172</v>
      </c>
      <c r="B8" s="29"/>
      <c r="C8" s="29"/>
      <c r="D8" s="29"/>
      <c r="E8" s="58" t="s">
        <v>63</v>
      </c>
      <c r="F8" s="29"/>
      <c r="G8" s="29"/>
      <c r="H8" s="31"/>
    </row>
    <row r="9" spans="1:8" ht="21" customHeight="1">
      <c r="A9" s="58" t="s">
        <v>29</v>
      </c>
      <c r="B9" s="29"/>
      <c r="C9" s="29"/>
      <c r="D9" s="29"/>
      <c r="E9" s="58" t="s">
        <v>22</v>
      </c>
      <c r="F9" s="29"/>
      <c r="G9" s="29"/>
      <c r="H9" s="31">
        <v>5000</v>
      </c>
    </row>
    <row r="10" spans="1:8" ht="25.5" customHeight="1">
      <c r="A10" s="58" t="s">
        <v>261</v>
      </c>
      <c r="B10" s="29"/>
      <c r="C10" s="29"/>
      <c r="D10" s="30"/>
      <c r="E10" s="58"/>
      <c r="F10" s="29"/>
      <c r="G10" s="29"/>
      <c r="H10" s="31"/>
    </row>
    <row r="11" spans="1:8" ht="24.75" customHeight="1">
      <c r="A11" s="58" t="s">
        <v>74</v>
      </c>
      <c r="B11" s="29"/>
      <c r="C11" s="29"/>
      <c r="D11" s="29"/>
      <c r="E11" s="58"/>
      <c r="F11" s="29"/>
      <c r="G11" s="29"/>
      <c r="H11" s="31"/>
    </row>
    <row r="12" spans="1:8" ht="27.75" customHeight="1">
      <c r="A12" s="58" t="s">
        <v>30</v>
      </c>
      <c r="B12" s="29"/>
      <c r="C12" s="29"/>
      <c r="D12" s="29"/>
      <c r="E12" s="38"/>
      <c r="F12" s="29"/>
      <c r="G12" s="29"/>
      <c r="H12" s="31"/>
    </row>
    <row r="13" spans="1:8" ht="21" customHeight="1">
      <c r="A13" s="58" t="s">
        <v>179</v>
      </c>
      <c r="B13" s="29"/>
      <c r="C13" s="29"/>
      <c r="D13" s="29"/>
      <c r="E13" s="38"/>
      <c r="F13" s="29"/>
      <c r="G13" s="29"/>
      <c r="H13" s="31"/>
    </row>
    <row r="14" spans="1:8" ht="21" customHeight="1">
      <c r="A14" s="58" t="s">
        <v>67</v>
      </c>
      <c r="B14" s="29"/>
      <c r="C14" s="29"/>
      <c r="D14" s="29"/>
      <c r="E14" s="38"/>
      <c r="F14" s="29"/>
      <c r="G14" s="29"/>
      <c r="H14" s="31"/>
    </row>
    <row r="15" spans="1:8" ht="21" customHeight="1" thickBot="1">
      <c r="A15" s="58"/>
      <c r="B15" s="29"/>
      <c r="C15" s="29"/>
      <c r="D15" s="29"/>
      <c r="E15" s="38"/>
      <c r="F15" s="29"/>
      <c r="G15" s="29"/>
      <c r="H15" s="31"/>
    </row>
    <row r="16" spans="1:8" ht="24" customHeight="1" thickBot="1">
      <c r="A16" s="44" t="s">
        <v>44</v>
      </c>
      <c r="B16" s="45">
        <f>SUM(B5:B15)</f>
        <v>0</v>
      </c>
      <c r="C16" s="45">
        <f>SUM(C5:C15)</f>
        <v>0</v>
      </c>
      <c r="D16" s="45">
        <f>SUM(D5:D15)</f>
        <v>0</v>
      </c>
      <c r="E16" s="44" t="s">
        <v>44</v>
      </c>
      <c r="F16" s="45">
        <f>SUM(F5:F15)</f>
        <v>0</v>
      </c>
      <c r="G16" s="45">
        <f>SUM(G5:G15)</f>
        <v>0</v>
      </c>
      <c r="H16" s="46">
        <f>SUM(H5:H15)</f>
        <v>49453</v>
      </c>
    </row>
    <row r="17" spans="1:8" ht="23.25" customHeight="1" thickBot="1">
      <c r="A17" s="47" t="s">
        <v>45</v>
      </c>
      <c r="B17" s="48" t="str">
        <f>IF(((F16-B16)&gt;0),F16-B16,"----")</f>
        <v>----</v>
      </c>
      <c r="C17" s="48" t="str">
        <f>IF(((G16-C16)&gt;0),G16-C16,"----")</f>
        <v>----</v>
      </c>
      <c r="D17" s="48">
        <f>IF(((H16-D16)&gt;0),H16-D16,"----")</f>
        <v>49453</v>
      </c>
      <c r="E17" s="47" t="s">
        <v>46</v>
      </c>
      <c r="F17" s="48" t="str">
        <f>IF(((B16-F16)&gt;0),B16-F16,"----")</f>
        <v>----</v>
      </c>
      <c r="G17" s="48" t="str">
        <f>IF(((C16-G16)&gt;0),C16-G16,"----")</f>
        <v>----</v>
      </c>
      <c r="H17" s="49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E12" sqref="E12"/>
    </sheetView>
  </sheetViews>
  <sheetFormatPr defaultColWidth="9.00390625" defaultRowHeight="12.75"/>
  <cols>
    <col min="1" max="1" width="47.125" style="314" customWidth="1"/>
    <col min="2" max="2" width="16.625" style="307" customWidth="1"/>
    <col min="3" max="4" width="12.875" style="307" customWidth="1"/>
    <col min="5" max="5" width="13.875" style="307" customWidth="1"/>
    <col min="6" max="16384" width="9.375" style="307" customWidth="1"/>
  </cols>
  <sheetData>
    <row r="1" s="300" customFormat="1" ht="21.75" customHeight="1" thickBot="1">
      <c r="A1" s="299"/>
    </row>
    <row r="2" spans="1:2" s="302" customFormat="1" ht="44.25" customHeight="1" thickBot="1">
      <c r="A2" s="493" t="s">
        <v>49</v>
      </c>
      <c r="B2" s="301" t="s">
        <v>249</v>
      </c>
    </row>
    <row r="3" spans="1:2" s="304" customFormat="1" ht="12" customHeight="1" thickBot="1">
      <c r="A3" s="494"/>
      <c r="B3" s="303" t="s">
        <v>275</v>
      </c>
    </row>
    <row r="4" spans="1:2" ht="18" customHeight="1">
      <c r="A4" s="305" t="s">
        <v>262</v>
      </c>
      <c r="B4" s="306">
        <v>500</v>
      </c>
    </row>
    <row r="5" spans="1:2" ht="18" customHeight="1">
      <c r="A5" s="305"/>
      <c r="B5" s="306"/>
    </row>
    <row r="6" spans="1:2" ht="18" customHeight="1">
      <c r="A6" s="305"/>
      <c r="B6" s="306"/>
    </row>
    <row r="7" spans="1:2" ht="18" customHeight="1">
      <c r="A7" s="308"/>
      <c r="B7" s="306"/>
    </row>
    <row r="8" spans="1:2" ht="18" customHeight="1">
      <c r="A8" s="305"/>
      <c r="B8" s="306"/>
    </row>
    <row r="9" spans="1:2" ht="18" customHeight="1">
      <c r="A9" s="305"/>
      <c r="B9" s="306"/>
    </row>
    <row r="10" spans="1:2" ht="18" customHeight="1">
      <c r="A10" s="305"/>
      <c r="B10" s="306"/>
    </row>
    <row r="11" spans="1:2" ht="18" customHeight="1">
      <c r="A11" s="305"/>
      <c r="B11" s="306"/>
    </row>
    <row r="12" spans="1:2" ht="18" customHeight="1">
      <c r="A12" s="305"/>
      <c r="B12" s="306"/>
    </row>
    <row r="13" spans="1:2" ht="18" customHeight="1">
      <c r="A13" s="305"/>
      <c r="B13" s="306"/>
    </row>
    <row r="14" spans="1:2" ht="18" customHeight="1">
      <c r="A14" s="305"/>
      <c r="B14" s="306"/>
    </row>
    <row r="15" spans="1:2" ht="18" customHeight="1" thickBot="1">
      <c r="A15" s="309"/>
      <c r="B15" s="310"/>
    </row>
    <row r="16" spans="1:2" s="313" customFormat="1" ht="18" customHeight="1" thickBot="1">
      <c r="A16" s="311" t="s">
        <v>44</v>
      </c>
      <c r="B16" s="312">
        <f>SUM(B4:B15)</f>
        <v>500</v>
      </c>
    </row>
  </sheetData>
  <sheetProtection/>
  <mergeCells count="1">
    <mergeCell ref="A2:A3"/>
  </mergeCells>
  <printOptions horizontalCentered="1"/>
  <pageMargins left="0.9055118110236221" right="0.5118110236220472" top="1.220472440944882" bottom="0.4330708661417323" header="0.6299212598425197" footer="0.31496062992125984"/>
  <pageSetup horizontalDpi="600" verticalDpi="600" orientation="landscape" paperSize="9" scale="105" r:id="rId1"/>
  <headerFooter alignWithMargins="0">
    <oddHeader xml:space="preserve">&amp;C&amp;"Times New Roman CE,Félkövér"&amp;14
Beruházási kiadások előirányzata &amp;R&amp;"Times New Roman CE,Félkövér dőlt"&amp;12 6.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="85" zoomScaleNormal="85" workbookViewId="0" topLeftCell="A1">
      <selection activeCell="H21" sqref="H21"/>
    </sheetView>
  </sheetViews>
  <sheetFormatPr defaultColWidth="9.00390625" defaultRowHeight="12.75"/>
  <cols>
    <col min="1" max="1" width="57.125" style="281" customWidth="1"/>
    <col min="2" max="2" width="15.625" style="282" customWidth="1"/>
    <col min="3" max="3" width="16.375" style="282" customWidth="1"/>
    <col min="4" max="4" width="18.00390625" style="282" customWidth="1"/>
    <col min="5" max="6" width="12.875" style="282" customWidth="1"/>
    <col min="7" max="7" width="13.875" style="282" customWidth="1"/>
    <col min="8" max="16384" width="9.375" style="282" customWidth="1"/>
  </cols>
  <sheetData>
    <row r="1" ht="35.25" customHeight="1" thickBot="1">
      <c r="D1" s="452" t="s">
        <v>330</v>
      </c>
    </row>
    <row r="2" spans="1:4" s="286" customFormat="1" ht="48.75" customHeight="1" thickBot="1">
      <c r="A2" s="283" t="s">
        <v>51</v>
      </c>
      <c r="B2" s="284" t="s">
        <v>50</v>
      </c>
      <c r="C2" s="284" t="s">
        <v>273</v>
      </c>
      <c r="D2" s="285" t="s">
        <v>274</v>
      </c>
    </row>
    <row r="3" spans="1:4" ht="18" customHeight="1">
      <c r="A3" s="287" t="s">
        <v>276</v>
      </c>
      <c r="B3" s="288">
        <v>6858</v>
      </c>
      <c r="C3" s="289">
        <v>4800</v>
      </c>
      <c r="D3" s="290">
        <v>2058</v>
      </c>
    </row>
    <row r="4" spans="1:4" ht="18" customHeight="1">
      <c r="A4" s="291" t="s">
        <v>277</v>
      </c>
      <c r="B4" s="288">
        <v>9824</v>
      </c>
      <c r="C4" s="289">
        <v>6876</v>
      </c>
      <c r="D4" s="290">
        <v>2948</v>
      </c>
    </row>
    <row r="5" spans="1:4" ht="18" customHeight="1">
      <c r="A5" s="287" t="s">
        <v>278</v>
      </c>
      <c r="B5" s="288">
        <v>6500</v>
      </c>
      <c r="C5" s="289">
        <v>4550</v>
      </c>
      <c r="D5" s="298">
        <v>1950</v>
      </c>
    </row>
    <row r="6" spans="1:4" ht="18" customHeight="1">
      <c r="A6" s="287" t="s">
        <v>279</v>
      </c>
      <c r="B6" s="288">
        <v>8730</v>
      </c>
      <c r="C6" s="289">
        <v>7874</v>
      </c>
      <c r="D6" s="290">
        <v>856</v>
      </c>
    </row>
    <row r="7" spans="1:4" ht="18" customHeight="1">
      <c r="A7" s="287" t="s">
        <v>280</v>
      </c>
      <c r="B7" s="288">
        <v>12041</v>
      </c>
      <c r="C7" s="289">
        <v>10235</v>
      </c>
      <c r="D7" s="290">
        <v>1806</v>
      </c>
    </row>
    <row r="8" spans="1:4" ht="18" customHeight="1">
      <c r="A8" s="292"/>
      <c r="B8" s="288"/>
      <c r="C8" s="289"/>
      <c r="D8" s="290"/>
    </row>
    <row r="9" spans="1:4" ht="18" customHeight="1">
      <c r="A9" s="292"/>
      <c r="B9" s="288"/>
      <c r="C9" s="289"/>
      <c r="D9" s="290"/>
    </row>
    <row r="10" spans="1:4" ht="18" customHeight="1" thickBot="1">
      <c r="A10" s="293"/>
      <c r="B10" s="294"/>
      <c r="C10" s="295"/>
      <c r="D10" s="296"/>
    </row>
    <row r="11" spans="1:4" ht="24.75" customHeight="1" thickBot="1">
      <c r="A11" s="297" t="s">
        <v>44</v>
      </c>
      <c r="B11" s="453">
        <f>SUM(B3:B10)</f>
        <v>43953</v>
      </c>
      <c r="C11" s="453">
        <f>SUM(C3:C10)</f>
        <v>34335</v>
      </c>
      <c r="D11" s="454">
        <f>SUM(D3:D10)</f>
        <v>9618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
Felújítási kiadások előirányzata &amp;R&amp;"Times New Roman CE,Félkövér dőlt"&amp;12 7.számú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view="pageLayout" workbookViewId="0" topLeftCell="A16">
      <selection activeCell="C20" sqref="C20"/>
    </sheetView>
  </sheetViews>
  <sheetFormatPr defaultColWidth="9.00390625" defaultRowHeight="12.75"/>
  <cols>
    <col min="1" max="1" width="47.50390625" style="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2" customFormat="1" ht="24" customHeight="1" thickBot="1">
      <c r="A1" s="6"/>
      <c r="B1" s="495" t="s">
        <v>36</v>
      </c>
      <c r="C1" s="495"/>
    </row>
    <row r="2" spans="1:3" s="8" customFormat="1" ht="22.5" customHeight="1" thickBot="1">
      <c r="A2" s="12" t="s">
        <v>170</v>
      </c>
      <c r="B2" s="133" t="s">
        <v>165</v>
      </c>
      <c r="C2" s="13" t="s">
        <v>166</v>
      </c>
    </row>
    <row r="3" spans="1:3" ht="18" customHeight="1">
      <c r="A3" s="41" t="s">
        <v>26</v>
      </c>
      <c r="B3" s="30">
        <v>31170</v>
      </c>
      <c r="C3" s="135"/>
    </row>
    <row r="4" spans="1:3" ht="18" customHeight="1">
      <c r="A4" s="41" t="s">
        <v>301</v>
      </c>
      <c r="B4" s="30">
        <v>10833</v>
      </c>
      <c r="C4" s="135"/>
    </row>
    <row r="5" spans="1:3" ht="18" customHeight="1">
      <c r="A5" s="41" t="s">
        <v>296</v>
      </c>
      <c r="B5" s="30">
        <v>937</v>
      </c>
      <c r="C5" s="135"/>
    </row>
    <row r="6" spans="1:3" ht="18" customHeight="1">
      <c r="A6" s="41" t="s">
        <v>297</v>
      </c>
      <c r="B6" s="30">
        <v>8</v>
      </c>
      <c r="C6" s="135"/>
    </row>
    <row r="7" spans="1:3" ht="18" customHeight="1">
      <c r="A7" s="41" t="s">
        <v>263</v>
      </c>
      <c r="B7" s="30"/>
      <c r="C7" s="135">
        <v>3900</v>
      </c>
    </row>
    <row r="8" spans="1:3" ht="18" customHeight="1">
      <c r="A8" s="41" t="s">
        <v>173</v>
      </c>
      <c r="B8" s="30">
        <v>2566</v>
      </c>
      <c r="C8" s="135">
        <v>5461</v>
      </c>
    </row>
    <row r="9" spans="1:3" ht="18" customHeight="1">
      <c r="A9" s="41" t="s">
        <v>174</v>
      </c>
      <c r="B9" s="30">
        <v>6891</v>
      </c>
      <c r="C9" s="135">
        <v>13716</v>
      </c>
    </row>
    <row r="10" spans="1:3" ht="18" customHeight="1">
      <c r="A10" s="41" t="s">
        <v>303</v>
      </c>
      <c r="B10" s="30"/>
      <c r="C10" s="135">
        <v>10602</v>
      </c>
    </row>
    <row r="11" spans="1:3" ht="18" customHeight="1">
      <c r="A11" s="41" t="s">
        <v>302</v>
      </c>
      <c r="B11" s="30"/>
      <c r="C11" s="135">
        <v>21347</v>
      </c>
    </row>
    <row r="12" spans="1:3" ht="18" customHeight="1">
      <c r="A12" s="41" t="s">
        <v>193</v>
      </c>
      <c r="B12" s="30"/>
      <c r="C12" s="135">
        <v>5465</v>
      </c>
    </row>
    <row r="13" spans="1:3" ht="18" customHeight="1">
      <c r="A13" s="42" t="s">
        <v>292</v>
      </c>
      <c r="B13" s="30"/>
      <c r="C13" s="135">
        <v>7000</v>
      </c>
    </row>
    <row r="14" spans="1:3" ht="18" customHeight="1">
      <c r="A14" s="42" t="s">
        <v>167</v>
      </c>
      <c r="B14" s="30"/>
      <c r="C14" s="135">
        <v>3000</v>
      </c>
    </row>
    <row r="15" spans="1:3" ht="18" customHeight="1">
      <c r="A15" s="41" t="s">
        <v>168</v>
      </c>
      <c r="B15" s="30"/>
      <c r="C15" s="135">
        <v>300</v>
      </c>
    </row>
    <row r="16" spans="1:3" ht="18" customHeight="1">
      <c r="A16" s="43" t="s">
        <v>305</v>
      </c>
      <c r="B16" s="30"/>
      <c r="C16" s="135">
        <v>500</v>
      </c>
    </row>
    <row r="17" spans="1:3" ht="18" customHeight="1">
      <c r="A17" s="43" t="s">
        <v>306</v>
      </c>
      <c r="B17" s="30"/>
      <c r="C17" s="135">
        <v>500</v>
      </c>
    </row>
    <row r="18" spans="1:3" ht="18" customHeight="1">
      <c r="A18" s="43" t="s">
        <v>191</v>
      </c>
      <c r="B18" s="30">
        <v>7463</v>
      </c>
      <c r="C18" s="135">
        <v>12173</v>
      </c>
    </row>
    <row r="19" spans="1:3" ht="18" customHeight="1">
      <c r="A19" s="43" t="s">
        <v>300</v>
      </c>
      <c r="B19" s="34">
        <v>1068</v>
      </c>
      <c r="C19" s="135">
        <v>583</v>
      </c>
    </row>
    <row r="20" spans="1:3" ht="18" customHeight="1">
      <c r="A20" s="43" t="s">
        <v>287</v>
      </c>
      <c r="B20" s="34">
        <v>20919</v>
      </c>
      <c r="C20" s="135">
        <v>31910</v>
      </c>
    </row>
    <row r="21" spans="1:3" ht="18" customHeight="1">
      <c r="A21" s="43" t="s">
        <v>299</v>
      </c>
      <c r="B21" s="34">
        <v>280</v>
      </c>
      <c r="C21" s="135"/>
    </row>
    <row r="22" spans="1:3" ht="18" customHeight="1">
      <c r="A22" s="43" t="s">
        <v>298</v>
      </c>
      <c r="B22" s="34">
        <v>120</v>
      </c>
      <c r="C22" s="135"/>
    </row>
    <row r="23" spans="1:3" ht="18" customHeight="1">
      <c r="A23" s="43" t="s">
        <v>33</v>
      </c>
      <c r="B23" s="34"/>
      <c r="C23" s="135">
        <v>545</v>
      </c>
    </row>
    <row r="24" spans="1:3" ht="24" customHeight="1">
      <c r="A24" s="43" t="s">
        <v>293</v>
      </c>
      <c r="B24" s="34">
        <v>9000</v>
      </c>
      <c r="C24" s="135"/>
    </row>
    <row r="25" spans="1:3" s="8" customFormat="1" ht="22.5" customHeight="1">
      <c r="A25" s="140" t="s">
        <v>189</v>
      </c>
      <c r="B25" s="141">
        <f>SUM(B3:B24)</f>
        <v>91255</v>
      </c>
      <c r="C25" s="142">
        <f>SUM(C3:C24)</f>
        <v>117002</v>
      </c>
    </row>
    <row r="26" spans="1:3" ht="18" customHeight="1">
      <c r="A26" s="41" t="s">
        <v>288</v>
      </c>
      <c r="B26" s="30">
        <v>34335</v>
      </c>
      <c r="C26" s="135">
        <v>44453</v>
      </c>
    </row>
    <row r="27" spans="1:3" ht="18" customHeight="1">
      <c r="A27" s="43" t="s">
        <v>294</v>
      </c>
      <c r="B27" s="34">
        <v>10911</v>
      </c>
      <c r="C27" s="135"/>
    </row>
    <row r="28" spans="1:3" ht="18" customHeight="1">
      <c r="A28" s="43" t="s">
        <v>169</v>
      </c>
      <c r="B28" s="34">
        <v>19598</v>
      </c>
      <c r="C28" s="135"/>
    </row>
    <row r="29" spans="1:3" ht="18" customHeight="1">
      <c r="A29" s="43" t="s">
        <v>289</v>
      </c>
      <c r="B29" s="34"/>
      <c r="C29" s="135">
        <v>200</v>
      </c>
    </row>
    <row r="30" spans="1:3" ht="18" customHeight="1">
      <c r="A30" s="43" t="s">
        <v>290</v>
      </c>
      <c r="B30" s="34"/>
      <c r="C30" s="135">
        <v>200</v>
      </c>
    </row>
    <row r="31" spans="1:3" ht="18" customHeight="1">
      <c r="A31" s="43" t="s">
        <v>291</v>
      </c>
      <c r="B31" s="34"/>
      <c r="C31" s="135">
        <v>200</v>
      </c>
    </row>
    <row r="32" spans="1:3" ht="18" customHeight="1">
      <c r="A32" s="43" t="s">
        <v>304</v>
      </c>
      <c r="B32" s="34"/>
      <c r="C32" s="135">
        <v>1200</v>
      </c>
    </row>
    <row r="33" spans="1:3" ht="18" customHeight="1">
      <c r="A33" s="43" t="s">
        <v>192</v>
      </c>
      <c r="B33" s="34"/>
      <c r="C33" s="135">
        <v>120</v>
      </c>
    </row>
    <row r="34" spans="1:3" ht="18" customHeight="1">
      <c r="A34" s="43" t="s">
        <v>48</v>
      </c>
      <c r="B34" s="34"/>
      <c r="C34" s="135">
        <v>5000</v>
      </c>
    </row>
    <row r="35" spans="1:3" s="137" customFormat="1" ht="18" customHeight="1">
      <c r="A35" s="138" t="s">
        <v>190</v>
      </c>
      <c r="B35" s="139">
        <f>SUM(B26:B34)</f>
        <v>64844</v>
      </c>
      <c r="C35" s="315">
        <f>SUM(C26:C34)</f>
        <v>51373</v>
      </c>
    </row>
    <row r="36" spans="1:3" ht="18" customHeight="1" thickBot="1">
      <c r="A36" s="43" t="s">
        <v>295</v>
      </c>
      <c r="B36" s="34">
        <v>12276</v>
      </c>
      <c r="C36" s="135"/>
    </row>
    <row r="37" spans="1:3" ht="18" customHeight="1" thickBot="1">
      <c r="A37" s="60" t="s">
        <v>44</v>
      </c>
      <c r="B37" s="134">
        <f>B25+B35+B36</f>
        <v>168375</v>
      </c>
      <c r="C37" s="46">
        <f>C25+C35</f>
        <v>168375</v>
      </c>
    </row>
    <row r="38" ht="19.5" customHeight="1"/>
    <row r="39" ht="21.75" customHeight="1"/>
    <row r="40" ht="21" customHeight="1">
      <c r="A40" s="1"/>
    </row>
    <row r="41" ht="19.5" customHeight="1">
      <c r="A41" s="1"/>
    </row>
    <row r="42" ht="21" customHeight="1">
      <c r="A42" s="1"/>
    </row>
    <row r="43" ht="20.25" customHeight="1">
      <c r="A43" s="1"/>
    </row>
    <row r="44" ht="21" customHeight="1">
      <c r="A44" s="1"/>
    </row>
    <row r="45" ht="19.5" customHeight="1">
      <c r="A45" s="1"/>
    </row>
    <row r="46" ht="22.5" customHeight="1">
      <c r="A46" s="1"/>
    </row>
    <row r="47" ht="18.75" customHeight="1">
      <c r="A47" s="1"/>
    </row>
  </sheetData>
  <sheetProtection/>
  <mergeCells count="1">
    <mergeCell ref="B1:C1"/>
  </mergeCells>
  <printOptions horizontalCentered="1"/>
  <pageMargins left="0.3937007874015748" right="0.3937007874015748" top="1.1811023622047245" bottom="0.6692913385826772" header="0.5905511811023623" footer="0.9055118110236221"/>
  <pageSetup horizontalDpi="300" verticalDpi="300" orientation="portrait" paperSize="9" r:id="rId1"/>
  <headerFooter alignWithMargins="0">
    <oddHeader>&amp;C&amp;"Times New Roman CE,Félkövér"&amp;12Cikó Község Önkormányzata kötelező és önként vállalt feladatai forrásainak, és kiadásainak 2014. évi előirányzata&amp;R&amp;"Times New Roman CE,Félkövér"&amp;12
 8.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Cikó</cp:lastModifiedBy>
  <cp:lastPrinted>2014-03-12T14:06:36Z</cp:lastPrinted>
  <dcterms:created xsi:type="dcterms:W3CDTF">1999-10-30T10:30:45Z</dcterms:created>
  <dcterms:modified xsi:type="dcterms:W3CDTF">2014-03-12T14:36:22Z</dcterms:modified>
  <cp:category/>
  <cp:version/>
  <cp:contentType/>
  <cp:contentStatus/>
</cp:coreProperties>
</file>