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574" firstSheet="8" activeTab="16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.sz.mell." sheetId="9" r:id="rId9"/>
    <sheet name="9.sz.mell." sheetId="10" r:id="rId10"/>
    <sheet name="10.sz.mell." sheetId="11" r:id="rId11"/>
    <sheet name="11.sz.mell." sheetId="12" r:id="rId12"/>
    <sheet name="12.sz.mell." sheetId="13" r:id="rId13"/>
    <sheet name="13.1.sz.mell." sheetId="14" r:id="rId14"/>
    <sheet name="13.2.sz.mell." sheetId="15" r:id="rId15"/>
    <sheet name="13.3.sz.mell." sheetId="16" r:id="rId16"/>
    <sheet name="14.sz.mell." sheetId="17" r:id="rId17"/>
  </sheets>
  <definedNames>
    <definedName name="_xlnm.Print_Titles" localSheetId="2">'3.1. sz. mell'!$1:$7</definedName>
    <definedName name="_xlnm.Print_Area" localSheetId="3">'3.2.a. sz. mell.'!$A$1:$F$44</definedName>
  </definedNames>
  <calcPr fullCalcOnLoad="1"/>
</workbook>
</file>

<file path=xl/sharedStrings.xml><?xml version="1.0" encoding="utf-8"?>
<sst xmlns="http://schemas.openxmlformats.org/spreadsheetml/2006/main" count="720" uniqueCount="508">
  <si>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</si>
  <si>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</si>
  <si>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</si>
  <si>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</si>
  <si>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</si>
  <si>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</si>
  <si>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</si>
  <si>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</si>
  <si>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</si>
  <si>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</si>
  <si>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</si>
  <si>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</si>
  <si>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</si>
  <si>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</si>
  <si>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</si>
  <si>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</si>
  <si>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</si>
  <si>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</si>
  <si>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</si>
  <si>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</si>
  <si>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</si>
  <si>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</si>
  <si>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</si>
  <si>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</si>
  <si>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Ezer forintban !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</si>
  <si>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</si>
  <si>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</si>
  <si>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</si>
  <si>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</si>
  <si>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</si>
  <si>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</si>
  <si>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</si>
  <si>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</si>
  <si>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</si>
  <si>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</si>
  <si>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</si>
  <si>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</si>
  <si>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</si>
  <si>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</si>
  <si>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</si>
  <si>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</si>
  <si>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</si>
  <si>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</si>
  <si>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</si>
  <si>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</si>
  <si>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</si>
  <si>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</si>
  <si>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</si>
  <si>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</si>
  <si>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</si>
  <si>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</si>
  <si>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</si>
  <si>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</si>
  <si>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</si>
  <si>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</si>
  <si>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</si>
  <si>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</si>
  <si>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</si>
  <si>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</si>
  <si>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</si>
  <si>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</si>
  <si>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</si>
  <si>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</si>
  <si>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</si>
  <si>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</si>
  <si>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</si>
  <si>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</si>
  <si>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</si>
  <si>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</si>
  <si>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</si>
  <si>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</si>
  <si>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</si>
  <si>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</si>
  <si>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</si>
  <si>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</si>
  <si>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</si>
  <si>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</si>
  <si>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</si>
  <si>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</si>
  <si>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</si>
  <si>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</si>
  <si>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</si>
  <si>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</si>
  <si>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</si>
  <si>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</si>
  <si>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</si>
  <si>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</si>
  <si>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</si>
  <si>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</si>
  <si>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</si>
  <si>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</si>
  <si>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</si>
  <si>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</si>
  <si>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</si>
  <si>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</si>
  <si>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</si>
  <si>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</si>
  <si>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</si>
  <si>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</si>
  <si>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</si>
  <si>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</si>
  <si>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</si>
  <si>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</si>
  <si>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</si>
  <si>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</si>
  <si>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</si>
  <si>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</si>
  <si>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</si>
  <si>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</si>
  <si>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</si>
  <si>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</si>
  <si>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</si>
  <si>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</si>
  <si>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</si>
  <si>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</si>
  <si>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</si>
  <si>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</si>
  <si>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</si>
  <si>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</si>
  <si>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</si>
  <si>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</si>
  <si>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</si>
  <si>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</si>
  <si>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</si>
  <si>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</si>
  <si>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</si>
  <si>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</si>
  <si>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</si>
  <si>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</si>
  <si>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</si>
  <si>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</si>
  <si>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</si>
  <si>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</si>
  <si>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</si>
  <si>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</si>
  <si>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</si>
  <si>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</si>
  <si>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</si>
  <si>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</si>
  <si>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</si>
  <si>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</si>
  <si>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</si>
  <si>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</si>
  <si>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</si>
  <si>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</si>
  <si>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</si>
  <si>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</si>
  <si>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</si>
  <si>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</si>
  <si>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</si>
  <si>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</si>
  <si>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</si>
  <si>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</si>
  <si>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</si>
  <si>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</si>
  <si>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</si>
  <si>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</si>
  <si>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</si>
  <si>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</si>
  <si>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</si>
  <si>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</si>
  <si>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</si>
  <si>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</si>
  <si>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</si>
  <si>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</si>
  <si>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</si>
  <si>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</si>
  <si>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</si>
  <si>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</si>
  <si>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</si>
  <si>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</si>
  <si>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</si>
  <si>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</si>
  <si>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</si>
  <si>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</si>
  <si>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</si>
  <si>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</si>
  <si>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</si>
  <si>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</si>
  <si>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</si>
  <si>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</si>
  <si>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</si>
  <si>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</si>
  <si>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</si>
  <si>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</si>
  <si>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</si>
  <si>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</si>
  <si>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</si>
  <si>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</si>
  <si>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</si>
  <si>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</si>
  <si>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</si>
  <si>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</si>
  <si>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</si>
  <si>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</si>
  <si>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</si>
  <si>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</si>
  <si>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</si>
  <si>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</si>
  <si>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</si>
  <si>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</si>
  <si>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</si>
  <si>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</si>
  <si>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</si>
  <si>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</si>
  <si>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</si>
  <si>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</si>
  <si>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Irányítószervi támogatás</t>
  </si>
  <si>
    <t>2014. évi előirányzat</t>
  </si>
  <si>
    <t xml:space="preserve"> Ft</t>
  </si>
  <si>
    <t>Általános működési támogatás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</si>
  <si>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</si>
  <si>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</si>
  <si>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</si>
  <si>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</si>
  <si>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Urnafal építése</t>
  </si>
  <si>
    <t>Lakott külterülettel kapcsolatos feladatok támogatása</t>
  </si>
  <si>
    <t xml:space="preserve">Összesen
</t>
  </si>
  <si>
    <t>Óvoadi támfal</t>
  </si>
  <si>
    <t>Petőfi út</t>
  </si>
  <si>
    <t>Zártkert</t>
  </si>
  <si>
    <t>Leader pályázat (Községháza felújítása)</t>
  </si>
  <si>
    <t>Keop pályázat (fűtés, villany korszerűsítés)</t>
  </si>
  <si>
    <t>Cikó Község Önkormányzata</t>
  </si>
  <si>
    <t>Cikói Óvoda és Egyésges Óvoda-Bölcsőde</t>
  </si>
  <si>
    <t>3/2. számú melléklet</t>
  </si>
  <si>
    <t xml:space="preserve"> Ezer forintban </t>
  </si>
  <si>
    <t>KIADÁSI JOGCÍMEK</t>
  </si>
  <si>
    <t>Bursa Hungarica ösztöndíj támogatása</t>
  </si>
  <si>
    <t>Hagyományőrzők</t>
  </si>
  <si>
    <t>Óvoda finanszírozás</t>
  </si>
  <si>
    <t>Közös Hivatal finanszírozása</t>
  </si>
  <si>
    <t>2014. évi módosított előirányzat</t>
  </si>
  <si>
    <t>2014. évi teljesítés</t>
  </si>
  <si>
    <t>Helyi önkormányzatok működésének általános támogatása</t>
  </si>
  <si>
    <t>Köznevelési feladatok támogatása</t>
  </si>
  <si>
    <t>Települési önkormányzatok szociális, gyermekjóléti és gyermekétkeztetési feladatainak támogatása</t>
  </si>
  <si>
    <t>E-útdíj kapcsán keletkező bevételkiesés ellentételezése</t>
  </si>
  <si>
    <t>2013.évi bérkompenzáció</t>
  </si>
  <si>
    <t>2014.évi bérkompenzáció</t>
  </si>
  <si>
    <t>Szociális célú tüzelőanyag</t>
  </si>
  <si>
    <t>Települési önkormányzatok kulturális feladatainak támogatása</t>
  </si>
  <si>
    <t>Szociális, gyermekjóléti és gyermekétk.feladatok tám.</t>
  </si>
  <si>
    <t>Kulturális feladatok támogatása</t>
  </si>
  <si>
    <t>Működési célú központosított előirányzatok</t>
  </si>
  <si>
    <t>Kiegészítő támogatások</t>
  </si>
  <si>
    <t>Államháztartáson belüli megelőlegezés</t>
  </si>
  <si>
    <t>6.3.</t>
  </si>
  <si>
    <t>Közös Hivatal</t>
  </si>
  <si>
    <t>Cikói Sportegyesület</t>
  </si>
  <si>
    <t>Cikói Egyházközség</t>
  </si>
  <si>
    <t xml:space="preserve"> Tehetséges Tanulók Alapítványa</t>
  </si>
  <si>
    <t>Egyéb szervezetek (Bonyhádi Mozgássér.Egy, Mosolyért Közh.Egy.)</t>
  </si>
  <si>
    <t>Óvodai támfal</t>
  </si>
  <si>
    <t>Petőfi u. támfal</t>
  </si>
  <si>
    <t xml:space="preserve">Egyéb tárgyi eszközök </t>
  </si>
  <si>
    <t>Zártkert támfal</t>
  </si>
  <si>
    <t>Óvodai egyéb tárgyi eszközök</t>
  </si>
  <si>
    <t>Orvosi rendelő felújítása</t>
  </si>
  <si>
    <t>Diófa utcai felújítás</t>
  </si>
  <si>
    <t>Táncsics u. térburkolat építése</t>
  </si>
  <si>
    <t>Összekötő járda és lépcső (Perczel-Hársfa feljáró)</t>
  </si>
  <si>
    <t>A 2014.évi önkormányzati támogatások teljesülése jogcímenként</t>
  </si>
  <si>
    <t>2014.évi Előirányzat</t>
  </si>
  <si>
    <t>2014.évi Módosított előirányzat</t>
  </si>
  <si>
    <t>2014.évi Teljesítés</t>
  </si>
  <si>
    <t>I. KIADÁSI JOGCÍMEK</t>
  </si>
  <si>
    <t>Bevételi előirányzat</t>
  </si>
  <si>
    <t>Kiadási előirányzat</t>
  </si>
  <si>
    <t>Általános feladatok támogatása</t>
  </si>
  <si>
    <t>Szociális feladatok támogatása</t>
  </si>
  <si>
    <t>Lakott külterülettel kapcs. támogatás</t>
  </si>
  <si>
    <t>Települési hulladék kezelése</t>
  </si>
  <si>
    <t>Óvodai intézményi étkeztetés</t>
  </si>
  <si>
    <t>Iskolai intézményi étkeztetés</t>
  </si>
  <si>
    <t>Önkormányzat személyi juttatásai</t>
  </si>
  <si>
    <t>Önkormányzat dologi kiadásai</t>
  </si>
  <si>
    <t>Közös hivatal működése</t>
  </si>
  <si>
    <t>Foglalkozást helyettesítő támogatás</t>
  </si>
  <si>
    <t>Lakásfenntartási támogatás</t>
  </si>
  <si>
    <t>Közgyógyellátás</t>
  </si>
  <si>
    <t>Rendszeres szoc. segély</t>
  </si>
  <si>
    <t>Önkormányzati segélyek</t>
  </si>
  <si>
    <t>FHT-ra jogosultak hosszú távú közfoglalkoztatása</t>
  </si>
  <si>
    <t>Könyvtári és közművelődési feladatok ellátása</t>
  </si>
  <si>
    <t>Óvodai nevelés, ellátás</t>
  </si>
  <si>
    <t>Kötbér, Kártérítés</t>
  </si>
  <si>
    <t>Banki kamatok</t>
  </si>
  <si>
    <t>TETT működési támogatás</t>
  </si>
  <si>
    <t>Kötelező feladatok forrásai és kiadásai:</t>
  </si>
  <si>
    <t>Községháza felújítása, korszerűsítése</t>
  </si>
  <si>
    <t>TETT felhalmozási támogatás</t>
  </si>
  <si>
    <t>Nem lakóingatlan bérbeadása</t>
  </si>
  <si>
    <t>Hagyományőrzők  támogatása</t>
  </si>
  <si>
    <t>Tehetséges Tanulók Alapítványának támogatása</t>
  </si>
  <si>
    <t>Egyéb szervek támogatása</t>
  </si>
  <si>
    <t>Egyéb önkormányzati támogatások</t>
  </si>
  <si>
    <t xml:space="preserve"> Szociális ösztöndíjak (Bursa Hungarica)</t>
  </si>
  <si>
    <t>Felhalmozási célú tartalék</t>
  </si>
  <si>
    <t>Önként vállalat feladatok forrásai és kiadásai:</t>
  </si>
  <si>
    <t>Pénzmaradvány</t>
  </si>
  <si>
    <t>Sor-
szám</t>
  </si>
  <si>
    <t>Kötelezettség jogcíme</t>
  </si>
  <si>
    <t>Köt. váll.
 éve</t>
  </si>
  <si>
    <t>2014. elötti kifizetés</t>
  </si>
  <si>
    <t>Kiadás vonzata évenként</t>
  </si>
  <si>
    <t>Összesen</t>
  </si>
  <si>
    <t>2014.</t>
  </si>
  <si>
    <t>2015.</t>
  </si>
  <si>
    <t>2016.</t>
  </si>
  <si>
    <t>2016. 
után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</si>
  <si>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</si>
  <si>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</si>
  <si>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</si>
  <si>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</si>
  <si>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</si>
  <si>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</si>
  <si>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</si>
  <si>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</si>
  <si>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</si>
  <si>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</si>
  <si>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</si>
  <si>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</si>
  <si>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12.</t>
  </si>
  <si>
    <t>13.</t>
  </si>
  <si>
    <t>Összesen (1+4+7+9)</t>
  </si>
  <si>
    <t>Hitel jellege</t>
  </si>
  <si>
    <t>Felvétel
éve</t>
  </si>
  <si>
    <t xml:space="preserve">Lejárat 
éve </t>
  </si>
  <si>
    <t>Hitel állomány január 1-jén</t>
  </si>
  <si>
    <t>2016. után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</si>
  <si>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</si>
  <si>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</si>
  <si>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</si>
  <si>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</si>
  <si>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</si>
  <si>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MARADVÁNY-KIMUTATÁS</t>
  </si>
  <si>
    <t>2014. ÉV</t>
  </si>
  <si>
    <t>Összeg</t>
  </si>
  <si>
    <t>Alaptevékenység költségvetési bevételei</t>
  </si>
  <si>
    <t>Alaptevékenység költségvetési kiadásai</t>
  </si>
  <si>
    <t>I. Alaptevékenység költségvetési egyenlege (=01-02)</t>
  </si>
  <si>
    <t>Alaptevékenység finanszírozási bevételei</t>
  </si>
  <si>
    <t>Alaptevékenység finanszírozási kiadásai</t>
  </si>
  <si>
    <t>II. Alaptevékenység finanszírozási egyenlege (=04-05)</t>
  </si>
  <si>
    <t>A) Alaptevékenység maradványa (=I+-II)</t>
  </si>
  <si>
    <t>Vállalkozási tevékenység költségvetési bevételei</t>
  </si>
  <si>
    <t>Vállalkozási tevékenység költségvetési kiadásai</t>
  </si>
  <si>
    <t>III. Vállalkozási tevékenység költségvetési egyenlege (=08-09)</t>
  </si>
  <si>
    <t>Vállalkozási tevékenység finanszírozási bevételei</t>
  </si>
  <si>
    <t>Vállalkozási tevékenység finanszírozási kiadásai</t>
  </si>
  <si>
    <t>IV. Vállalkozási tevékenység finanszírozási egyenlege (=11-12)</t>
  </si>
  <si>
    <t>B) Vállalkozási tevékenység maradványa (=III+-IV)</t>
  </si>
  <si>
    <t>C) Összes maradvány (=A+B)</t>
  </si>
  <si>
    <t>D) Alaptevékenység kötelezettségvállalással terhelt maradványa</t>
  </si>
  <si>
    <t>E) Alaptevékenység szabad maradványa (A-D)</t>
  </si>
  <si>
    <t>F) Vállalkozási tevékenységet terhelő befizetési kötelezettség (=B*0,1)</t>
  </si>
  <si>
    <t>G) Vállalkozási tevékenység felhasználható maradványa (=B-F)</t>
  </si>
  <si>
    <t>CIKÓ KÖZSÉG ÖNKORMÁNYZATA</t>
  </si>
  <si>
    <t>Kiegészítő gyermekvédelmi támogatás</t>
  </si>
  <si>
    <t xml:space="preserve">E-útdíj </t>
  </si>
  <si>
    <t>MEGNEVEZÉS</t>
  </si>
  <si>
    <t>db</t>
  </si>
  <si>
    <t>Bruttó érték</t>
  </si>
  <si>
    <t>Értékcsökkenés</t>
  </si>
  <si>
    <t>Nettó érték</t>
  </si>
  <si>
    <t>Vagyoni értékű jogok</t>
  </si>
  <si>
    <t>Szellemi termékek</t>
  </si>
  <si>
    <t>IMMATERIÁLIS JAVAK</t>
  </si>
  <si>
    <t>Földterület (forgalomképtelen)</t>
  </si>
  <si>
    <t>Földterület (korlátozottan forgalomképes)</t>
  </si>
  <si>
    <t>Földterület (forgalomképes)</t>
  </si>
  <si>
    <t>Egyéb telkek (korlátozottan forgalomképes)</t>
  </si>
  <si>
    <t>Egyéb telkek (forgalomképes)</t>
  </si>
  <si>
    <t>Egyéb épület (forgalomképtelen)</t>
  </si>
  <si>
    <t>Egyéb épület (korlátozottan forgalomképes)</t>
  </si>
  <si>
    <t>Egyéb épület (forgalomképes)</t>
  </si>
  <si>
    <t>Ültetvény (korlátozottan forgalomképes)</t>
  </si>
  <si>
    <t>Ültetvény (forgalomképes)</t>
  </si>
  <si>
    <t>Erdő (forgalomképes)</t>
  </si>
  <si>
    <t>Egyéb építmény (forgalomképtelen)</t>
  </si>
  <si>
    <t>Egyéb építmény (korlátozottan forgalomképes)</t>
  </si>
  <si>
    <t>Egyéb építmény (forgalomképes)</t>
  </si>
  <si>
    <t>Üzemeltetésre átadott földterület (korlátozottan forgalomképes)</t>
  </si>
  <si>
    <t>Üzemeltetésre átadott egyéb épület (korlátozottan forgalomképes)</t>
  </si>
  <si>
    <t>Üzemeltetésre átadott egyéb építmény (korlátozottan forgalomképes)</t>
  </si>
  <si>
    <t>Ingatlanok és kapcsolódó vagyoni értékű jogok</t>
  </si>
  <si>
    <t>Casio pianíno</t>
  </si>
  <si>
    <t>Elszívóberendezés</t>
  </si>
  <si>
    <t>Varázsláda</t>
  </si>
  <si>
    <t>Panasonic lézerfal</t>
  </si>
  <si>
    <t>Binokuláris labormikroszkóp</t>
  </si>
  <si>
    <t>Búvárszivattyú</t>
  </si>
  <si>
    <t>LG palackhűtő</t>
  </si>
  <si>
    <t>Fizikoterápiás készülék</t>
  </si>
  <si>
    <t>Pinceajtó</t>
  </si>
  <si>
    <t>EKG-gép</t>
  </si>
  <si>
    <t>Kamera</t>
  </si>
  <si>
    <t>Kazán + puffertartály (önkormányzat)</t>
  </si>
  <si>
    <t>Kazán + puffertartály (konyha)</t>
  </si>
  <si>
    <t>Kazán + puffertartály (óvoda)</t>
  </si>
  <si>
    <t>Viking MT 4112S2 fűnyírótraktor</t>
  </si>
  <si>
    <t>FS 460C bozótvágó (4db)</t>
  </si>
  <si>
    <t>MS 362 motorfűrész (2db)</t>
  </si>
  <si>
    <t>LG 155 RTG fűnyíró</t>
  </si>
  <si>
    <t>Gépek, berendezések, felszerelések</t>
  </si>
  <si>
    <t>Mercedes busz</t>
  </si>
  <si>
    <t>Mazda teherautó</t>
  </si>
  <si>
    <t>Tűzoltóautó</t>
  </si>
  <si>
    <t>Setra busz</t>
  </si>
  <si>
    <t>Tehergépkocsi</t>
  </si>
  <si>
    <t>Ford Tranzit</t>
  </si>
  <si>
    <t>Skorpion 120 SD aprítógép</t>
  </si>
  <si>
    <t>Járművek</t>
  </si>
  <si>
    <t>0-ra leírt számítástechnikai eszközök</t>
  </si>
  <si>
    <t>0-ra leírt gépek, berendezések, felszerelések</t>
  </si>
  <si>
    <t>TÁRGYI ESZKÖZÖK ÖSSZESEN</t>
  </si>
  <si>
    <t>BEFEKTETETT ESZKÖZÖK ÖSSZESEN:</t>
  </si>
  <si>
    <t>Számítógép 1</t>
  </si>
  <si>
    <t>Számítógép 2</t>
  </si>
  <si>
    <t>Számítógép 3</t>
  </si>
  <si>
    <t>Pentium számítógép</t>
  </si>
  <si>
    <t>HP Laserjet nyomtató</t>
  </si>
  <si>
    <t>Számítógép</t>
  </si>
  <si>
    <t>Fénymásoló (Canon IR-2025)</t>
  </si>
  <si>
    <t>Canon fénymásoló</t>
  </si>
  <si>
    <t>3db számítógép monitorral (teleház)</t>
  </si>
  <si>
    <t>HP CLJ 2605 DN nyomtató</t>
  </si>
  <si>
    <t>ASUS Notebook</t>
  </si>
  <si>
    <t>Samsung tft-lcd monitor</t>
  </si>
  <si>
    <t>HP Color Laserjet nyomtató</t>
  </si>
  <si>
    <t>HP VP6111 multim.dig. Projektor</t>
  </si>
  <si>
    <t>Nyomtató</t>
  </si>
  <si>
    <t>Minolta nyomtató (gazd.iroda)</t>
  </si>
  <si>
    <t>Monitor</t>
  </si>
  <si>
    <t>Processor</t>
  </si>
  <si>
    <t>Számítógép (Pentium IV.)</t>
  </si>
  <si>
    <t>Számítógépek</t>
  </si>
  <si>
    <t>Fénymásoló (tanári)</t>
  </si>
  <si>
    <t>Számítógép (Pentium IV.) gazd.iroda</t>
  </si>
  <si>
    <t>Telefon számláló rendszer</t>
  </si>
  <si>
    <t>HP LaserJet 1320 NW lézernyomtató</t>
  </si>
  <si>
    <t>HP Digital Projektor VP6121</t>
  </si>
  <si>
    <t>Fixen szerelt szett Mitshubishi projektor</t>
  </si>
  <si>
    <t>Hordozható szett Mitshubishi projektor</t>
  </si>
  <si>
    <t>Hordozható számítógép ASUS A6R-5085</t>
  </si>
  <si>
    <t>Sahara Moby-Go Station Laptop tároló</t>
  </si>
  <si>
    <t>Clever Click</t>
  </si>
  <si>
    <t>Projektor LGDX 325 fekete XGA</t>
  </si>
  <si>
    <t>Motoros aljnövényzet tisztító</t>
  </si>
  <si>
    <t>Samsung videó</t>
  </si>
  <si>
    <t>Stihl FS450 aljnövényzet tisztító</t>
  </si>
  <si>
    <t>Digitális fényképezőgép</t>
  </si>
  <si>
    <t>DVD és VHS egyben</t>
  </si>
  <si>
    <t>TV</t>
  </si>
  <si>
    <t>Aljnövényzet tisztító</t>
  </si>
  <si>
    <t>Szimpla ajtó üvegezve</t>
  </si>
  <si>
    <t>Motorfűrész</t>
  </si>
  <si>
    <t>Gázkazán</t>
  </si>
  <si>
    <t>Panasonic kamera</t>
  </si>
  <si>
    <t>Panasonic telefax</t>
  </si>
  <si>
    <t>Fűnyíró traktor</t>
  </si>
  <si>
    <t>Konyhai villanysütő</t>
  </si>
  <si>
    <t>Hi-Fi torony Sony</t>
  </si>
  <si>
    <t>Videomagnó</t>
  </si>
  <si>
    <t>Halotthűtő 2 személyes</t>
  </si>
  <si>
    <t>Forgószék</t>
  </si>
  <si>
    <t>Hőkompresszor</t>
  </si>
  <si>
    <t>Oktatási eszköz (elektr.készlet)</t>
  </si>
  <si>
    <t>Videó</t>
  </si>
  <si>
    <t>Gázzsámoly (konyha)</t>
  </si>
  <si>
    <t>Létra</t>
  </si>
  <si>
    <t>Hűtőszekrény (konyha)</t>
  </si>
  <si>
    <t>Hűtőláda (konyha)</t>
  </si>
  <si>
    <t>Ipari mosogató (konyha)</t>
  </si>
  <si>
    <t>Galéria (óvoda)</t>
  </si>
  <si>
    <t>Villanykályha (konyha)</t>
  </si>
  <si>
    <t>Minimat szemléltető</t>
  </si>
  <si>
    <t>Mágnes szekrény</t>
  </si>
  <si>
    <t>Ipari mosogató (óvoda)</t>
  </si>
  <si>
    <t>DVD + Videó</t>
  </si>
  <si>
    <t>Pan. Mini System Hifi</t>
  </si>
  <si>
    <t>Szekrény (óvoda)</t>
  </si>
  <si>
    <t>Burgonya komptató (konyha)</t>
  </si>
  <si>
    <t>TV (óvoda)</t>
  </si>
  <si>
    <t>Fazék 98 L</t>
  </si>
  <si>
    <t>Kamera SAMS.VP-W80 410</t>
  </si>
  <si>
    <t>Láncos egyensúlyozó</t>
  </si>
  <si>
    <t>Hernyó elemes</t>
  </si>
  <si>
    <t>Játék burkolólap</t>
  </si>
  <si>
    <t>Rugós játék</t>
  </si>
  <si>
    <t>Libikóka 2 személyes</t>
  </si>
  <si>
    <t>Bojler</t>
  </si>
  <si>
    <t>Hyundai dvd lejátszó</t>
  </si>
  <si>
    <t>Erősítő KEN 4070</t>
  </si>
  <si>
    <t>Hangfalszett</t>
  </si>
  <si>
    <t>Mélynyomó hangfalhoz</t>
  </si>
  <si>
    <t>Yamaha erősítő AX-396</t>
  </si>
  <si>
    <t>Írásvetítő</t>
  </si>
  <si>
    <t>Canon fényképezőgép</t>
  </si>
  <si>
    <t>Szeletelő</t>
  </si>
  <si>
    <t>Hűtő</t>
  </si>
  <si>
    <t>Polyball</t>
  </si>
  <si>
    <t>Mókuskerék fából</t>
  </si>
  <si>
    <t>Áramfejlesztő</t>
  </si>
  <si>
    <t>Motoros aljnövényzet tisztító 2db</t>
  </si>
  <si>
    <t xml:space="preserve"> Ezer forintban</t>
  </si>
  <si>
    <t>Leader pályázat (Községháza felújítás)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</si>
</sst>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0_ ;\-#,##0\ "/>
  </numFmts>
  <fonts count="49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1"/>
      <name val="Times New Roman CE"/>
      <family val="1"/>
    </font>
    <font>
      <sz val="10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0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n"/>
      <top style="medium"/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4" borderId="7" applyNumberFormat="0" applyFont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8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7" borderId="0" applyNumberFormat="0" applyBorder="0" applyAlignment="0" applyProtection="0"/>
    <xf numFmtId="0" fontId="39" fillId="16" borderId="1" applyNumberFormat="0" applyAlignment="0" applyProtection="0"/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2" fillId="0" borderId="13" xfId="0" applyNumberFormat="1" applyFont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Border="1" applyAlignment="1">
      <alignment horizontal="left" vertical="center" wrapText="1" indent="1"/>
    </xf>
    <xf numFmtId="164" fontId="12" fillId="0" borderId="15" xfId="0" applyNumberFormat="1" applyFont="1" applyBorder="1" applyAlignment="1">
      <alignment horizontal="left" vertical="center" wrapText="1" indent="1"/>
    </xf>
    <xf numFmtId="164" fontId="12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Border="1" applyAlignment="1">
      <alignment horizontal="left" vertical="center" wrapText="1" indent="1"/>
    </xf>
    <xf numFmtId="164" fontId="12" fillId="0" borderId="17" xfId="0" applyNumberFormat="1" applyFont="1" applyBorder="1" applyAlignment="1" applyProtection="1">
      <alignment horizontal="left" vertical="center" wrapText="1" indent="1"/>
      <protection locked="0"/>
    </xf>
    <xf numFmtId="164" fontId="5" fillId="18" borderId="11" xfId="0" applyNumberFormat="1" applyFont="1" applyFill="1" applyBorder="1" applyAlignment="1">
      <alignment horizontal="left" vertical="center" wrapText="1" indent="1"/>
    </xf>
    <xf numFmtId="164" fontId="5" fillId="18" borderId="18" xfId="0" applyNumberFormat="1" applyFont="1" applyFill="1" applyBorder="1" applyAlignment="1">
      <alignment horizontal="left" vertical="center" wrapText="1" indent="1"/>
    </xf>
    <xf numFmtId="164" fontId="12" fillId="18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20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20" xfId="56" applyNumberFormat="1" applyFont="1" applyFill="1" applyBorder="1" applyAlignment="1" applyProtection="1">
      <alignment horizontal="centerContinuous" vertical="center"/>
      <protection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Border="1" applyAlignment="1" applyProtection="1">
      <alignment horizontal="left" vertical="center" wrapText="1" indent="1"/>
      <protection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18" borderId="22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horizontal="left" vertical="center" wrapText="1" indent="1"/>
      <protection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7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7" fillId="18" borderId="10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0" fontId="18" fillId="0" borderId="24" xfId="56" applyFont="1" applyFill="1" applyBorder="1" applyAlignment="1" applyProtection="1">
      <alignment horizontal="left" vertical="center" wrapText="1" indent="1"/>
      <protection/>
    </xf>
    <xf numFmtId="0" fontId="14" fillId="18" borderId="22" xfId="56" applyFont="1" applyFill="1" applyBorder="1" applyAlignment="1" applyProtection="1">
      <alignment vertical="center" wrapTex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vertical="center" wrapText="1"/>
      <protection/>
    </xf>
    <xf numFmtId="0" fontId="14" fillId="18" borderId="28" xfId="56" applyFont="1" applyFill="1" applyBorder="1" applyAlignment="1" applyProtection="1">
      <alignment horizontal="left" vertical="center" wrapText="1" indent="1"/>
      <protection/>
    </xf>
    <xf numFmtId="0" fontId="14" fillId="18" borderId="11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16" fillId="7" borderId="2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4" fillId="18" borderId="11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0" xfId="56" applyFont="1">
      <alignment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5" fillId="18" borderId="31" xfId="0" applyFont="1" applyFill="1" applyBorder="1" applyAlignment="1">
      <alignment horizontal="left" vertical="center" wrapText="1" indent="1"/>
    </xf>
    <xf numFmtId="0" fontId="12" fillId="19" borderId="31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2" fillId="0" borderId="31" xfId="0" applyFont="1" applyFill="1" applyBorder="1" applyAlignment="1">
      <alignment horizontal="left" vertical="center" wrapText="1" indent="1"/>
    </xf>
    <xf numFmtId="0" fontId="12" fillId="0" borderId="3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5" fillId="18" borderId="23" xfId="0" applyFont="1" applyFill="1" applyBorder="1" applyAlignment="1">
      <alignment horizontal="left" vertical="center" wrapText="1" indent="1"/>
    </xf>
    <xf numFmtId="0" fontId="12" fillId="18" borderId="23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left" vertical="center" wrapText="1" inden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4" fillId="0" borderId="3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18" borderId="10" xfId="0" applyFont="1" applyFill="1" applyBorder="1" applyAlignment="1">
      <alignment horizontal="left" vertical="center" wrapText="1" inden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inden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5" fillId="18" borderId="3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20" fillId="18" borderId="23" xfId="0" applyFont="1" applyFill="1" applyBorder="1" applyAlignment="1">
      <alignment horizontal="left" vertical="center" wrapText="1" indent="1"/>
    </xf>
    <xf numFmtId="0" fontId="20" fillId="18" borderId="23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 indent="1"/>
    </xf>
    <xf numFmtId="0" fontId="20" fillId="0" borderId="16" xfId="0" applyFont="1" applyFill="1" applyBorder="1" applyAlignment="1">
      <alignment horizontal="center" vertical="center" wrapText="1"/>
    </xf>
    <xf numFmtId="49" fontId="15" fillId="18" borderId="10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Continuous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 quotePrefix="1">
      <alignment horizontal="right" vertical="center"/>
    </xf>
    <xf numFmtId="0" fontId="2" fillId="0" borderId="26" xfId="0" applyFont="1" applyFill="1" applyBorder="1" applyAlignment="1">
      <alignment horizontal="left" vertical="center" indent="1"/>
    </xf>
    <xf numFmtId="0" fontId="2" fillId="0" borderId="45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 indent="1"/>
    </xf>
    <xf numFmtId="0" fontId="20" fillId="18" borderId="23" xfId="0" applyFont="1" applyFill="1" applyBorder="1" applyAlignment="1">
      <alignment horizontal="left" vertical="center" wrapText="1" indent="1"/>
    </xf>
    <xf numFmtId="0" fontId="12" fillId="18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32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 inden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 inden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Continuous" vertical="center" wrapText="1"/>
    </xf>
    <xf numFmtId="0" fontId="2" fillId="0" borderId="43" xfId="0" applyFont="1" applyFill="1" applyBorder="1" applyAlignment="1">
      <alignment horizontal="centerContinuous" vertical="center" wrapText="1"/>
    </xf>
    <xf numFmtId="0" fontId="2" fillId="0" borderId="46" xfId="0" applyFont="1" applyFill="1" applyBorder="1" applyAlignment="1" applyProtection="1" quotePrefix="1">
      <alignment horizontal="center" vertical="center"/>
      <protection/>
    </xf>
    <xf numFmtId="0" fontId="2" fillId="0" borderId="31" xfId="0" applyFont="1" applyFill="1" applyBorder="1" applyAlignment="1" applyProtection="1" quotePrefix="1">
      <alignment horizontal="left" vertical="center" indent="1"/>
      <protection/>
    </xf>
    <xf numFmtId="0" fontId="10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4" fontId="4" fillId="16" borderId="33" xfId="0" applyNumberFormat="1" applyFont="1" applyFill="1" applyBorder="1" applyAlignment="1">
      <alignment horizontal="left" vertical="center" wrapText="1"/>
    </xf>
    <xf numFmtId="0" fontId="1" fillId="16" borderId="47" xfId="0" applyFont="1" applyFill="1" applyBorder="1" applyAlignment="1">
      <alignment horizontal="left" vertical="center"/>
    </xf>
    <xf numFmtId="0" fontId="13" fillId="16" borderId="48" xfId="0" applyFont="1" applyFill="1" applyBorder="1" applyAlignment="1" applyProtection="1">
      <alignment horizontal="left" vertical="center" wrapText="1"/>
      <protection locked="0"/>
    </xf>
    <xf numFmtId="174" fontId="13" fillId="16" borderId="49" xfId="40" applyNumberFormat="1" applyFont="1" applyFill="1" applyBorder="1" applyAlignment="1" applyProtection="1">
      <alignment horizontal="right" vertical="center" wrapText="1"/>
      <protection/>
    </xf>
    <xf numFmtId="174" fontId="13" fillId="16" borderId="50" xfId="40" applyNumberFormat="1" applyFont="1" applyFill="1" applyBorder="1" applyAlignment="1" applyProtection="1">
      <alignment horizontal="right" vertical="center" wrapText="1"/>
      <protection/>
    </xf>
    <xf numFmtId="174" fontId="9" fillId="16" borderId="51" xfId="40" applyNumberFormat="1" applyFont="1" applyFill="1" applyBorder="1" applyAlignment="1" applyProtection="1">
      <alignment horizontal="right" vertical="center" wrapText="1"/>
      <protection/>
    </xf>
    <xf numFmtId="164" fontId="40" fillId="0" borderId="0" xfId="0" applyNumberFormat="1" applyFont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5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wrapText="1"/>
    </xf>
    <xf numFmtId="174" fontId="12" fillId="0" borderId="52" xfId="40" applyNumberFormat="1" applyFont="1" applyBorder="1" applyAlignment="1" applyProtection="1">
      <alignment vertical="center" wrapText="1"/>
      <protection locked="0"/>
    </xf>
    <xf numFmtId="174" fontId="12" fillId="0" borderId="53" xfId="40" applyNumberFormat="1" applyFont="1" applyBorder="1" applyAlignment="1" applyProtection="1">
      <alignment vertical="center" wrapText="1"/>
      <protection locked="0"/>
    </xf>
    <xf numFmtId="0" fontId="14" fillId="0" borderId="54" xfId="56" applyFont="1" applyBorder="1" applyAlignment="1" applyProtection="1">
      <alignment horizontal="center" vertical="center" wrapText="1"/>
      <protection/>
    </xf>
    <xf numFmtId="0" fontId="16" fillId="0" borderId="20" xfId="56" applyFont="1" applyFill="1" applyBorder="1" applyAlignment="1" applyProtection="1">
      <alignment horizontal="left" indent="1"/>
      <protection/>
    </xf>
    <xf numFmtId="0" fontId="16" fillId="0" borderId="36" xfId="56" applyFont="1" applyFill="1" applyBorder="1" applyAlignment="1" applyProtection="1">
      <alignment horizontal="left" vertical="center" wrapText="1" indent="1"/>
      <protection/>
    </xf>
    <xf numFmtId="0" fontId="2" fillId="0" borderId="39" xfId="0" applyFont="1" applyFill="1" applyBorder="1" applyAlignment="1">
      <alignment horizontal="left" vertical="center" indent="1"/>
    </xf>
    <xf numFmtId="0" fontId="2" fillId="0" borderId="20" xfId="0" applyFont="1" applyFill="1" applyBorder="1" applyAlignment="1" applyProtection="1">
      <alignment horizontal="left" vertical="center"/>
      <protection/>
    </xf>
    <xf numFmtId="0" fontId="5" fillId="0" borderId="5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2" fillId="0" borderId="55" xfId="0" applyFont="1" applyFill="1" applyBorder="1" applyAlignment="1" applyProtection="1" quotePrefix="1">
      <alignment horizontal="left" vertical="center" indent="1"/>
      <protection/>
    </xf>
    <xf numFmtId="0" fontId="2" fillId="0" borderId="30" xfId="0" applyFont="1" applyBorder="1" applyAlignment="1">
      <alignment vertical="center" wrapText="1"/>
    </xf>
    <xf numFmtId="174" fontId="4" fillId="0" borderId="0" xfId="40" applyNumberFormat="1" applyFont="1" applyFill="1" applyBorder="1" applyAlignment="1" applyProtection="1">
      <alignment vertical="center" wrapText="1"/>
      <protection/>
    </xf>
    <xf numFmtId="174" fontId="1" fillId="0" borderId="0" xfId="40" applyNumberFormat="1" applyFont="1" applyFill="1" applyAlignment="1" applyProtection="1">
      <alignment/>
      <protection/>
    </xf>
    <xf numFmtId="174" fontId="4" fillId="0" borderId="0" xfId="40" applyNumberFormat="1" applyFont="1" applyFill="1" applyBorder="1" applyAlignment="1" applyProtection="1">
      <alignment horizontal="centerContinuous" vertical="center"/>
      <protection/>
    </xf>
    <xf numFmtId="174" fontId="4" fillId="0" borderId="20" xfId="40" applyNumberFormat="1" applyFont="1" applyFill="1" applyBorder="1" applyAlignment="1" applyProtection="1">
      <alignment horizontal="centerContinuous" vertical="center"/>
      <protection/>
    </xf>
    <xf numFmtId="215" fontId="14" fillId="0" borderId="54" xfId="40" applyNumberFormat="1" applyFont="1" applyFill="1" applyBorder="1" applyAlignment="1" applyProtection="1">
      <alignment horizontal="center" vertical="center" wrapText="1"/>
      <protection/>
    </xf>
    <xf numFmtId="215" fontId="14" fillId="0" borderId="12" xfId="40" applyNumberFormat="1" applyFont="1" applyFill="1" applyBorder="1" applyAlignment="1" applyProtection="1">
      <alignment horizontal="center" vertical="center" wrapText="1"/>
      <protection/>
    </xf>
    <xf numFmtId="174" fontId="14" fillId="18" borderId="56" xfId="40" applyNumberFormat="1" applyFont="1" applyFill="1" applyBorder="1" applyAlignment="1" applyProtection="1">
      <alignment horizontal="center" vertical="center" wrapText="1"/>
      <protection/>
    </xf>
    <xf numFmtId="174" fontId="14" fillId="18" borderId="12" xfId="40" applyNumberFormat="1" applyFont="1" applyFill="1" applyBorder="1" applyAlignment="1" applyProtection="1">
      <alignment horizontal="center" vertical="center" wrapText="1"/>
      <protection locked="0"/>
    </xf>
    <xf numFmtId="174" fontId="14" fillId="18" borderId="10" xfId="40" applyNumberFormat="1" applyFont="1" applyFill="1" applyBorder="1" applyAlignment="1" applyProtection="1">
      <alignment horizontal="center" vertical="center" wrapText="1"/>
      <protection/>
    </xf>
    <xf numFmtId="174" fontId="16" fillId="0" borderId="57" xfId="40" applyNumberFormat="1" applyFont="1" applyFill="1" applyBorder="1" applyAlignment="1" applyProtection="1">
      <alignment horizontal="center" vertical="center" wrapText="1"/>
      <protection/>
    </xf>
    <xf numFmtId="174" fontId="16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53" xfId="40" applyNumberFormat="1" applyFont="1" applyFill="1" applyBorder="1" applyAlignment="1" applyProtection="1">
      <alignment horizontal="center" vertical="center" wrapText="1"/>
      <protection/>
    </xf>
    <xf numFmtId="174" fontId="16" fillId="0" borderId="59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60" xfId="40" applyNumberFormat="1" applyFont="1" applyFill="1" applyBorder="1" applyAlignment="1" applyProtection="1">
      <alignment horizontal="center" vertical="center" wrapText="1"/>
      <protection/>
    </xf>
    <xf numFmtId="174" fontId="16" fillId="0" borderId="61" xfId="40" applyNumberFormat="1" applyFont="1" applyFill="1" applyBorder="1" applyAlignment="1" applyProtection="1">
      <alignment horizontal="center" vertical="center" wrapText="1"/>
      <protection locked="0"/>
    </xf>
    <xf numFmtId="174" fontId="14" fillId="18" borderId="54" xfId="40" applyNumberFormat="1" applyFont="1" applyFill="1" applyBorder="1" applyAlignment="1" applyProtection="1">
      <alignment horizontal="center" vertical="center" wrapText="1"/>
      <protection/>
    </xf>
    <xf numFmtId="174" fontId="14" fillId="18" borderId="12" xfId="40" applyNumberFormat="1" applyFont="1" applyFill="1" applyBorder="1" applyAlignment="1" applyProtection="1">
      <alignment horizontal="center" vertical="center" wrapText="1"/>
      <protection/>
    </xf>
    <xf numFmtId="174" fontId="16" fillId="0" borderId="39" xfId="40" applyNumberFormat="1" applyFont="1" applyFill="1" applyBorder="1" applyAlignment="1" applyProtection="1">
      <alignment horizontal="center" vertical="center" wrapText="1"/>
      <protection/>
    </xf>
    <xf numFmtId="174" fontId="16" fillId="0" borderId="44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24" xfId="40" applyNumberFormat="1" applyFont="1" applyFill="1" applyBorder="1" applyAlignment="1" applyProtection="1">
      <alignment horizontal="center" vertical="center" wrapText="1"/>
      <protection/>
    </xf>
    <xf numFmtId="174" fontId="16" fillId="0" borderId="31" xfId="40" applyNumberFormat="1" applyFont="1" applyFill="1" applyBorder="1" applyAlignment="1" applyProtection="1">
      <alignment horizontal="center"/>
      <protection/>
    </xf>
    <xf numFmtId="174" fontId="16" fillId="0" borderId="20" xfId="40" applyNumberFormat="1" applyFont="1" applyFill="1" applyBorder="1" applyAlignment="1" applyProtection="1">
      <alignment horizontal="center"/>
      <protection/>
    </xf>
    <xf numFmtId="174" fontId="16" fillId="0" borderId="46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2" xfId="40" applyNumberFormat="1" applyFont="1" applyFill="1" applyBorder="1" applyAlignment="1">
      <alignment horizontal="center" vertical="center" wrapText="1"/>
    </xf>
    <xf numFmtId="174" fontId="16" fillId="0" borderId="62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3" xfId="40" applyNumberFormat="1" applyFont="1" applyFill="1" applyBorder="1" applyAlignment="1">
      <alignment horizontal="center" vertical="center" wrapText="1"/>
    </xf>
    <xf numFmtId="174" fontId="12" fillId="0" borderId="63" xfId="40" applyNumberFormat="1" applyFont="1" applyFill="1" applyBorder="1" applyAlignment="1">
      <alignment horizontal="center" vertical="center" wrapText="1"/>
    </xf>
    <xf numFmtId="174" fontId="16" fillId="0" borderId="64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63" xfId="40" applyNumberFormat="1" applyFont="1" applyFill="1" applyBorder="1" applyAlignment="1" applyProtection="1">
      <alignment horizontal="center" vertical="center" wrapText="1"/>
      <protection/>
    </xf>
    <xf numFmtId="174" fontId="16" fillId="18" borderId="12" xfId="40" applyNumberFormat="1" applyFont="1" applyFill="1" applyBorder="1" applyAlignment="1" applyProtection="1">
      <alignment horizontal="center" vertical="center" wrapText="1"/>
      <protection/>
    </xf>
    <xf numFmtId="174" fontId="16" fillId="0" borderId="52" xfId="40" applyNumberFormat="1" applyFont="1" applyFill="1" applyBorder="1" applyAlignment="1" applyProtection="1">
      <alignment horizontal="center" vertical="center" wrapText="1"/>
      <protection/>
    </xf>
    <xf numFmtId="174" fontId="16" fillId="7" borderId="25" xfId="40" applyNumberFormat="1" applyFont="1" applyFill="1" applyBorder="1" applyAlignment="1" applyProtection="1">
      <alignment horizontal="center" vertical="center" wrapText="1"/>
      <protection/>
    </xf>
    <xf numFmtId="174" fontId="16" fillId="7" borderId="25" xfId="40" applyNumberFormat="1" applyFont="1" applyFill="1" applyBorder="1" applyAlignment="1" applyProtection="1">
      <alignment horizontal="center" vertical="center" wrapText="1"/>
      <protection locked="0"/>
    </xf>
    <xf numFmtId="174" fontId="18" fillId="0" borderId="57" xfId="40" applyNumberFormat="1" applyFont="1" applyFill="1" applyBorder="1" applyAlignment="1" applyProtection="1">
      <alignment horizontal="center" vertical="center" wrapText="1"/>
      <protection/>
    </xf>
    <xf numFmtId="174" fontId="18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8" fillId="0" borderId="53" xfId="40" applyNumberFormat="1" applyFont="1" applyFill="1" applyBorder="1" applyAlignment="1" applyProtection="1">
      <alignment horizontal="center" vertical="center" wrapText="1"/>
      <protection/>
    </xf>
    <xf numFmtId="174" fontId="18" fillId="0" borderId="59" xfId="40" applyNumberFormat="1" applyFont="1" applyFill="1" applyBorder="1" applyAlignment="1" applyProtection="1">
      <alignment horizontal="center" vertical="center" wrapText="1"/>
      <protection locked="0"/>
    </xf>
    <xf numFmtId="174" fontId="14" fillId="18" borderId="32" xfId="40" applyNumberFormat="1" applyFont="1" applyFill="1" applyBorder="1" applyAlignment="1" applyProtection="1">
      <alignment horizontal="center" vertical="center" wrapText="1"/>
      <protection/>
    </xf>
    <xf numFmtId="174" fontId="14" fillId="18" borderId="65" xfId="40" applyNumberFormat="1" applyFont="1" applyFill="1" applyBorder="1" applyAlignment="1" applyProtection="1">
      <alignment horizontal="center" vertical="center" wrapText="1"/>
      <protection/>
    </xf>
    <xf numFmtId="174" fontId="14" fillId="18" borderId="30" xfId="40" applyNumberFormat="1" applyFont="1" applyFill="1" applyBorder="1" applyAlignment="1" applyProtection="1">
      <alignment horizontal="center" vertical="center" wrapText="1"/>
      <protection locked="0"/>
    </xf>
    <xf numFmtId="174" fontId="14" fillId="18" borderId="22" xfId="40" applyNumberFormat="1" applyFont="1" applyFill="1" applyBorder="1" applyAlignment="1" applyProtection="1">
      <alignment horizontal="center" vertical="center" wrapText="1"/>
      <protection/>
    </xf>
    <xf numFmtId="174" fontId="14" fillId="18" borderId="10" xfId="40" applyNumberFormat="1" applyFont="1" applyFill="1" applyBorder="1" applyAlignment="1" applyProtection="1">
      <alignment horizontal="center" vertical="center" wrapText="1"/>
      <protection locked="0"/>
    </xf>
    <xf numFmtId="174" fontId="14" fillId="18" borderId="66" xfId="40" applyNumberFormat="1" applyFont="1" applyFill="1" applyBorder="1" applyAlignment="1" applyProtection="1">
      <alignment horizontal="center" vertical="center" wrapText="1"/>
      <protection/>
    </xf>
    <xf numFmtId="174" fontId="15" fillId="18" borderId="10" xfId="40" applyNumberFormat="1" applyFont="1" applyFill="1" applyBorder="1" applyAlignment="1" applyProtection="1">
      <alignment horizontal="center" vertical="center" wrapText="1"/>
      <protection/>
    </xf>
    <xf numFmtId="174" fontId="15" fillId="18" borderId="32" xfId="40" applyNumberFormat="1" applyFont="1" applyFill="1" applyBorder="1" applyAlignment="1" applyProtection="1">
      <alignment horizontal="center" vertical="center" wrapText="1"/>
      <protection/>
    </xf>
    <xf numFmtId="174" fontId="12" fillId="0" borderId="59" xfId="40" applyNumberFormat="1" applyFont="1" applyFill="1" applyBorder="1" applyAlignment="1" applyProtection="1">
      <alignment horizontal="center" vertical="center" wrapText="1"/>
      <protection locked="0"/>
    </xf>
    <xf numFmtId="174" fontId="15" fillId="18" borderId="54" xfId="40" applyNumberFormat="1" applyFont="1" applyFill="1" applyBorder="1" applyAlignment="1">
      <alignment horizontal="center" vertical="center" wrapText="1"/>
    </xf>
    <xf numFmtId="174" fontId="15" fillId="18" borderId="12" xfId="40" applyNumberFormat="1" applyFont="1" applyFill="1" applyBorder="1" applyAlignment="1">
      <alignment horizontal="center" vertical="center" wrapText="1"/>
    </xf>
    <xf numFmtId="174" fontId="12" fillId="0" borderId="39" xfId="40" applyNumberFormat="1" applyFont="1" applyFill="1" applyBorder="1" applyAlignment="1">
      <alignment horizontal="center" vertical="center" wrapText="1"/>
    </xf>
    <xf numFmtId="174" fontId="12" fillId="0" borderId="44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7" xfId="40" applyNumberFormat="1" applyFont="1" applyFill="1" applyBorder="1" applyAlignment="1">
      <alignment horizontal="center" vertical="center" wrapText="1"/>
    </xf>
    <xf numFmtId="174" fontId="12" fillId="0" borderId="58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64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62" xfId="40" applyNumberFormat="1" applyFont="1" applyFill="1" applyBorder="1" applyAlignment="1" applyProtection="1">
      <alignment horizontal="center" vertical="center" wrapText="1"/>
      <protection locked="0"/>
    </xf>
    <xf numFmtId="174" fontId="20" fillId="18" borderId="57" xfId="40" applyNumberFormat="1" applyFont="1" applyFill="1" applyBorder="1" applyAlignment="1">
      <alignment horizontal="center" vertical="center" wrapText="1"/>
    </xf>
    <xf numFmtId="174" fontId="20" fillId="18" borderId="58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34" xfId="40" applyNumberFormat="1" applyFont="1" applyFill="1" applyBorder="1" applyAlignment="1">
      <alignment horizontal="center" vertical="center" wrapText="1"/>
    </xf>
    <xf numFmtId="174" fontId="12" fillId="0" borderId="0" xfId="40" applyNumberFormat="1" applyFont="1" applyFill="1" applyAlignment="1">
      <alignment horizontal="center" vertical="center" wrapText="1"/>
    </xf>
    <xf numFmtId="174" fontId="5" fillId="18" borderId="12" xfId="40" applyNumberFormat="1" applyFont="1" applyFill="1" applyBorder="1" applyAlignment="1">
      <alignment horizontal="center" vertical="center" wrapText="1"/>
    </xf>
    <xf numFmtId="174" fontId="0" fillId="0" borderId="0" xfId="40" applyNumberFormat="1" applyAlignment="1">
      <alignment horizontal="center" vertical="center" wrapText="1"/>
    </xf>
    <xf numFmtId="174" fontId="15" fillId="18" borderId="12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55" xfId="40" applyNumberFormat="1" applyFont="1" applyFill="1" applyBorder="1" applyAlignment="1">
      <alignment horizontal="center" vertical="center" wrapText="1"/>
    </xf>
    <xf numFmtId="174" fontId="12" fillId="0" borderId="46" xfId="40" applyNumberFormat="1" applyFont="1" applyFill="1" applyBorder="1" applyAlignment="1" applyProtection="1">
      <alignment horizontal="center" vertical="center" wrapText="1"/>
      <protection locked="0"/>
    </xf>
    <xf numFmtId="174" fontId="15" fillId="18" borderId="32" xfId="40" applyNumberFormat="1" applyFont="1" applyFill="1" applyBorder="1" applyAlignment="1">
      <alignment horizontal="center" vertical="center" wrapText="1"/>
    </xf>
    <xf numFmtId="174" fontId="15" fillId="18" borderId="10" xfId="40" applyNumberFormat="1" applyFont="1" applyFill="1" applyBorder="1" applyAlignment="1">
      <alignment horizontal="center" vertical="center" wrapText="1"/>
    </xf>
    <xf numFmtId="174" fontId="5" fillId="18" borderId="32" xfId="40" applyNumberFormat="1" applyFont="1" applyFill="1" applyBorder="1" applyAlignment="1">
      <alignment horizontal="center" vertical="center" wrapText="1"/>
    </xf>
    <xf numFmtId="174" fontId="5" fillId="18" borderId="10" xfId="40" applyNumberFormat="1" applyFont="1" applyFill="1" applyBorder="1" applyAlignment="1">
      <alignment horizontal="center" vertical="center" wrapText="1"/>
    </xf>
    <xf numFmtId="174" fontId="15" fillId="18" borderId="29" xfId="40" applyNumberFormat="1" applyFont="1" applyFill="1" applyBorder="1" applyAlignment="1">
      <alignment horizontal="center" vertical="center" wrapText="1"/>
    </xf>
    <xf numFmtId="174" fontId="15" fillId="18" borderId="67" xfId="40" applyNumberFormat="1" applyFont="1" applyFill="1" applyBorder="1" applyAlignment="1" applyProtection="1">
      <alignment horizontal="center" vertical="center" wrapText="1"/>
      <protection/>
    </xf>
    <xf numFmtId="174" fontId="15" fillId="18" borderId="24" xfId="40" applyNumberFormat="1" applyFont="1" applyFill="1" applyBorder="1" applyAlignment="1" applyProtection="1">
      <alignment horizontal="center" vertical="center" wrapText="1"/>
      <protection/>
    </xf>
    <xf numFmtId="174" fontId="5" fillId="18" borderId="68" xfId="40" applyNumberFormat="1" applyFont="1" applyFill="1" applyBorder="1" applyAlignment="1">
      <alignment horizontal="center" vertical="center" wrapText="1"/>
    </xf>
    <xf numFmtId="174" fontId="15" fillId="0" borderId="54" xfId="40" applyNumberFormat="1" applyFont="1" applyFill="1" applyBorder="1" applyAlignment="1">
      <alignment horizontal="center" vertical="center" wrapText="1"/>
    </xf>
    <xf numFmtId="174" fontId="15" fillId="0" borderId="12" xfId="40" applyNumberFormat="1" applyFont="1" applyFill="1" applyBorder="1" applyAlignment="1" applyProtection="1">
      <alignment horizontal="center" vertical="center" wrapText="1"/>
      <protection locked="0"/>
    </xf>
    <xf numFmtId="174" fontId="12" fillId="0" borderId="60" xfId="40" applyNumberFormat="1" applyFont="1" applyFill="1" applyBorder="1" applyAlignment="1">
      <alignment horizontal="center" vertical="center" wrapText="1"/>
    </xf>
    <xf numFmtId="174" fontId="12" fillId="0" borderId="61" xfId="40" applyNumberFormat="1" applyFont="1" applyFill="1" applyBorder="1" applyAlignment="1" applyProtection="1">
      <alignment horizontal="center" vertical="center" wrapText="1"/>
      <protection locked="0"/>
    </xf>
    <xf numFmtId="174" fontId="5" fillId="0" borderId="30" xfId="40" applyNumberFormat="1" applyFont="1" applyFill="1" applyBorder="1" applyAlignment="1">
      <alignment horizontal="center" vertical="center" wrapText="1"/>
    </xf>
    <xf numFmtId="174" fontId="12" fillId="0" borderId="32" xfId="40" applyNumberFormat="1" applyFont="1" applyFill="1" applyBorder="1" applyAlignment="1">
      <alignment horizontal="center" vertical="center" wrapText="1"/>
    </xf>
    <xf numFmtId="174" fontId="2" fillId="0" borderId="30" xfId="40" applyNumberFormat="1" applyFont="1" applyFill="1" applyBorder="1" applyAlignment="1">
      <alignment horizontal="center" vertical="center" wrapText="1"/>
    </xf>
    <xf numFmtId="174" fontId="4" fillId="0" borderId="32" xfId="40" applyNumberFormat="1" applyFont="1" applyFill="1" applyBorder="1" applyAlignment="1">
      <alignment horizontal="center" vertical="center" wrapText="1"/>
    </xf>
    <xf numFmtId="174" fontId="12" fillId="0" borderId="39" xfId="40" applyNumberFormat="1" applyFont="1" applyFill="1" applyBorder="1" applyAlignment="1">
      <alignment horizontal="center" vertical="center" wrapText="1"/>
    </xf>
    <xf numFmtId="174" fontId="12" fillId="18" borderId="67" xfId="40" applyNumberFormat="1" applyFont="1" applyFill="1" applyBorder="1" applyAlignment="1" applyProtection="1">
      <alignment horizontal="center" vertical="center" wrapText="1"/>
      <protection locked="0"/>
    </xf>
    <xf numFmtId="174" fontId="12" fillId="18" borderId="31" xfId="40" applyNumberFormat="1" applyFont="1" applyFill="1" applyBorder="1" applyAlignment="1" applyProtection="1">
      <alignment horizontal="center" vertical="center" wrapText="1"/>
      <protection locked="0"/>
    </xf>
    <xf numFmtId="174" fontId="2" fillId="0" borderId="32" xfId="40" applyNumberFormat="1" applyFont="1" applyBorder="1" applyAlignment="1" applyProtection="1">
      <alignment horizontal="center" vertical="center" wrapText="1"/>
      <protection/>
    </xf>
    <xf numFmtId="174" fontId="2" fillId="0" borderId="10" xfId="40" applyNumberFormat="1" applyFont="1" applyBorder="1" applyAlignment="1" applyProtection="1">
      <alignment horizontal="center" vertical="center" wrapText="1"/>
      <protection/>
    </xf>
    <xf numFmtId="0" fontId="2" fillId="0" borderId="32" xfId="56" applyFont="1" applyBorder="1" applyAlignment="1" applyProtection="1">
      <alignment horizontal="center" vertical="center" wrapText="1"/>
      <protection/>
    </xf>
    <xf numFmtId="0" fontId="2" fillId="0" borderId="29" xfId="56" applyFont="1" applyBorder="1" applyAlignment="1" applyProtection="1">
      <alignment horizontal="center" vertical="center" wrapText="1"/>
      <protection/>
    </xf>
    <xf numFmtId="174" fontId="12" fillId="0" borderId="25" xfId="40" applyNumberFormat="1" applyFont="1" applyBorder="1" applyAlignment="1" applyProtection="1">
      <alignment vertical="center" wrapText="1"/>
      <protection locked="0"/>
    </xf>
    <xf numFmtId="174" fontId="12" fillId="0" borderId="24" xfId="40" applyNumberFormat="1" applyFont="1" applyBorder="1" applyAlignment="1" applyProtection="1">
      <alignment vertical="center" wrapText="1"/>
      <protection locked="0"/>
    </xf>
    <xf numFmtId="174" fontId="12" fillId="0" borderId="27" xfId="40" applyNumberFormat="1" applyFont="1" applyBorder="1" applyAlignment="1" applyProtection="1">
      <alignment vertical="center" wrapText="1"/>
      <protection locked="0"/>
    </xf>
    <xf numFmtId="174" fontId="12" fillId="0" borderId="63" xfId="40" applyNumberFormat="1" applyFont="1" applyBorder="1" applyAlignment="1" applyProtection="1">
      <alignment vertical="center" wrapText="1"/>
      <protection locked="0"/>
    </xf>
    <xf numFmtId="174" fontId="5" fillId="18" borderId="10" xfId="40" applyNumberFormat="1" applyFont="1" applyFill="1" applyBorder="1" applyAlignment="1">
      <alignment vertical="center" wrapText="1"/>
    </xf>
    <xf numFmtId="174" fontId="12" fillId="18" borderId="19" xfId="40" applyNumberFormat="1" applyFont="1" applyFill="1" applyBorder="1" applyAlignment="1" applyProtection="1">
      <alignment vertical="center" wrapText="1"/>
      <protection/>
    </xf>
    <xf numFmtId="174" fontId="12" fillId="0" borderId="62" xfId="40" applyNumberFormat="1" applyFont="1" applyBorder="1" applyAlignment="1" applyProtection="1">
      <alignment vertical="center" wrapText="1"/>
      <protection locked="0"/>
    </xf>
    <xf numFmtId="174" fontId="12" fillId="0" borderId="59" xfId="40" applyNumberFormat="1" applyFont="1" applyBorder="1" applyAlignment="1" applyProtection="1">
      <alignment vertical="center" wrapText="1"/>
      <protection locked="0"/>
    </xf>
    <xf numFmtId="174" fontId="12" fillId="0" borderId="64" xfId="40" applyNumberFormat="1" applyFont="1" applyBorder="1" applyAlignment="1" applyProtection="1">
      <alignment vertical="center" wrapText="1"/>
      <protection locked="0"/>
    </xf>
    <xf numFmtId="174" fontId="12" fillId="18" borderId="61" xfId="4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Border="1" applyAlignment="1" applyProtection="1">
      <alignment horizontal="center" vertical="center" wrapText="1"/>
      <protection locked="0"/>
    </xf>
    <xf numFmtId="164" fontId="12" fillId="0" borderId="24" xfId="0" applyNumberFormat="1" applyFont="1" applyBorder="1" applyAlignment="1" applyProtection="1">
      <alignment horizontal="center" vertical="center" wrapText="1"/>
      <protection locked="0"/>
    </xf>
    <xf numFmtId="164" fontId="12" fillId="0" borderId="53" xfId="0" applyNumberFormat="1" applyFont="1" applyBorder="1" applyAlignment="1" applyProtection="1">
      <alignment horizontal="center" vertical="center" wrapText="1"/>
      <protection locked="0"/>
    </xf>
    <xf numFmtId="164" fontId="5" fillId="18" borderId="10" xfId="0" applyNumberFormat="1" applyFont="1" applyFill="1" applyBorder="1" applyAlignment="1">
      <alignment horizontal="center" vertical="center" wrapText="1"/>
    </xf>
    <xf numFmtId="174" fontId="12" fillId="0" borderId="25" xfId="40" applyNumberFormat="1" applyFont="1" applyBorder="1" applyAlignment="1" applyProtection="1">
      <alignment horizontal="center" vertical="center" wrapText="1"/>
      <protection locked="0"/>
    </xf>
    <xf numFmtId="174" fontId="12" fillId="0" borderId="62" xfId="40" applyNumberFormat="1" applyFont="1" applyBorder="1" applyAlignment="1" applyProtection="1">
      <alignment horizontal="center" vertical="center" wrapText="1"/>
      <protection locked="0"/>
    </xf>
    <xf numFmtId="174" fontId="12" fillId="0" borderId="24" xfId="40" applyNumberFormat="1" applyFont="1" applyBorder="1" applyAlignment="1" applyProtection="1">
      <alignment horizontal="center" vertical="center" wrapText="1"/>
      <protection locked="0"/>
    </xf>
    <xf numFmtId="174" fontId="12" fillId="0" borderId="59" xfId="40" applyNumberFormat="1" applyFont="1" applyBorder="1" applyAlignment="1" applyProtection="1">
      <alignment horizontal="center" vertical="center" wrapText="1"/>
      <protection locked="0"/>
    </xf>
    <xf numFmtId="174" fontId="12" fillId="18" borderId="19" xfId="40" applyNumberFormat="1" applyFont="1" applyFill="1" applyBorder="1" applyAlignment="1" applyProtection="1">
      <alignment horizontal="center" vertical="center" wrapText="1"/>
      <protection/>
    </xf>
    <xf numFmtId="174" fontId="12" fillId="18" borderId="61" xfId="4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Alignment="1">
      <alignment vertical="center"/>
    </xf>
    <xf numFmtId="0" fontId="12" fillId="0" borderId="26" xfId="56" applyFont="1" applyFill="1" applyBorder="1" applyAlignment="1" applyProtection="1">
      <alignment horizontal="left" vertical="center" wrapText="1" indent="1"/>
      <protection/>
    </xf>
    <xf numFmtId="0" fontId="12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4" xfId="0" applyFont="1" applyFill="1" applyBorder="1" applyAlignment="1">
      <alignment horizontal="left" vertical="center" wrapText="1" indent="1"/>
    </xf>
    <xf numFmtId="174" fontId="16" fillId="0" borderId="53" xfId="40" applyNumberFormat="1" applyFont="1" applyFill="1" applyBorder="1" applyAlignment="1" applyProtection="1">
      <alignment horizontal="center" vertical="center" wrapText="1"/>
      <protection/>
    </xf>
    <xf numFmtId="174" fontId="16" fillId="0" borderId="59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63" xfId="40" applyNumberFormat="1" applyFont="1" applyFill="1" applyBorder="1" applyAlignment="1" applyProtection="1">
      <alignment horizontal="center" vertical="center" wrapText="1"/>
      <protection/>
    </xf>
    <xf numFmtId="174" fontId="16" fillId="0" borderId="64" xfId="40" applyNumberFormat="1" applyFont="1" applyFill="1" applyBorder="1" applyAlignment="1" applyProtection="1">
      <alignment horizontal="center" vertical="center" wrapText="1"/>
      <protection locked="0"/>
    </xf>
    <xf numFmtId="174" fontId="16" fillId="0" borderId="24" xfId="40" applyNumberFormat="1" applyFont="1" applyBorder="1" applyAlignment="1" applyProtection="1">
      <alignment horizontal="center" vertical="center" wrapText="1"/>
      <protection/>
    </xf>
    <xf numFmtId="174" fontId="12" fillId="0" borderId="25" xfId="40" applyNumberFormat="1" applyFont="1" applyBorder="1" applyAlignment="1">
      <alignment horizontal="left" vertical="center" wrapText="1" indent="1"/>
    </xf>
    <xf numFmtId="174" fontId="12" fillId="0" borderId="24" xfId="40" applyNumberFormat="1" applyFont="1" applyBorder="1" applyAlignment="1" applyProtection="1">
      <alignment horizontal="left" vertical="center" wrapText="1" indent="1"/>
      <protection locked="0"/>
    </xf>
    <xf numFmtId="174" fontId="12" fillId="0" borderId="24" xfId="40" applyNumberFormat="1" applyFont="1" applyBorder="1" applyAlignment="1">
      <alignment horizontal="left" vertical="center" wrapText="1" indent="1"/>
    </xf>
    <xf numFmtId="174" fontId="12" fillId="0" borderId="27" xfId="40" applyNumberFormat="1" applyFont="1" applyBorder="1" applyAlignment="1">
      <alignment horizontal="left" vertical="center" wrapText="1" indent="1"/>
    </xf>
    <xf numFmtId="174" fontId="12" fillId="0" borderId="64" xfId="4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>
      <alignment horizontal="center" vertical="center" wrapText="1"/>
    </xf>
    <xf numFmtId="164" fontId="10" fillId="0" borderId="51" xfId="0" applyNumberFormat="1" applyFont="1" applyBorder="1" applyAlignment="1">
      <alignment horizontal="center" vertical="center" wrapText="1"/>
    </xf>
    <xf numFmtId="164" fontId="40" fillId="0" borderId="69" xfId="0" applyNumberFormat="1" applyFont="1" applyBorder="1" applyAlignment="1" applyProtection="1">
      <alignment horizontal="left" vertical="center" wrapText="1"/>
      <protection locked="0"/>
    </xf>
    <xf numFmtId="164" fontId="40" fillId="0" borderId="70" xfId="0" applyNumberFormat="1" applyFont="1" applyBorder="1" applyAlignment="1">
      <alignment horizontal="left" vertical="center" wrapText="1"/>
    </xf>
    <xf numFmtId="164" fontId="40" fillId="0" borderId="70" xfId="0" applyNumberFormat="1" applyFont="1" applyBorder="1" applyAlignment="1" applyProtection="1">
      <alignment horizontal="left" vertical="center" wrapText="1"/>
      <protection locked="0"/>
    </xf>
    <xf numFmtId="164" fontId="10" fillId="16" borderId="51" xfId="0" applyNumberFormat="1" applyFont="1" applyFill="1" applyBorder="1" applyAlignment="1">
      <alignment horizontal="left" vertical="center" wrapText="1"/>
    </xf>
    <xf numFmtId="174" fontId="12" fillId="0" borderId="71" xfId="40" applyNumberFormat="1" applyFont="1" applyBorder="1" applyAlignment="1">
      <alignment horizontal="left" vertical="center" wrapText="1" indent="1"/>
    </xf>
    <xf numFmtId="174" fontId="12" fillId="0" borderId="38" xfId="40" applyNumberFormat="1" applyFont="1" applyBorder="1" applyAlignment="1" applyProtection="1">
      <alignment horizontal="left" vertical="center" wrapText="1" indent="1"/>
      <protection locked="0"/>
    </xf>
    <xf numFmtId="174" fontId="12" fillId="0" borderId="38" xfId="40" applyNumberFormat="1" applyFont="1" applyBorder="1" applyAlignment="1" applyProtection="1">
      <alignment vertical="center" wrapText="1"/>
      <protection locked="0"/>
    </xf>
    <xf numFmtId="174" fontId="12" fillId="0" borderId="38" xfId="40" applyNumberFormat="1" applyFont="1" applyBorder="1" applyAlignment="1">
      <alignment horizontal="left" vertical="center" wrapText="1" indent="1"/>
    </xf>
    <xf numFmtId="174" fontId="12" fillId="0" borderId="72" xfId="40" applyNumberFormat="1" applyFont="1" applyBorder="1" applyAlignment="1">
      <alignment horizontal="left" vertical="center" wrapText="1" indent="1"/>
    </xf>
    <xf numFmtId="174" fontId="5" fillId="18" borderId="29" xfId="4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left" vertical="center" wrapText="1"/>
    </xf>
    <xf numFmtId="0" fontId="12" fillId="0" borderId="70" xfId="0" applyFont="1" applyBorder="1" applyAlignment="1" applyProtection="1">
      <alignment horizontal="left" vertical="center" wrapText="1"/>
      <protection locked="0"/>
    </xf>
    <xf numFmtId="0" fontId="12" fillId="0" borderId="70" xfId="0" applyFont="1" applyBorder="1" applyAlignment="1">
      <alignment horizontal="left" vertical="center" wrapText="1"/>
    </xf>
    <xf numFmtId="0" fontId="12" fillId="0" borderId="73" xfId="0" applyFont="1" applyBorder="1" applyAlignment="1">
      <alignment vertical="center" wrapText="1"/>
    </xf>
    <xf numFmtId="0" fontId="5" fillId="18" borderId="51" xfId="0" applyFont="1" applyFill="1" applyBorder="1" applyAlignment="1">
      <alignment horizontal="left" vertical="center" wrapText="1" indent="1"/>
    </xf>
    <xf numFmtId="164" fontId="0" fillId="0" borderId="70" xfId="0" applyNumberFormat="1" applyFont="1" applyBorder="1" applyAlignment="1" applyProtection="1">
      <alignment horizontal="left" vertical="center" wrapText="1"/>
      <protection locked="0"/>
    </xf>
    <xf numFmtId="164" fontId="0" fillId="0" borderId="70" xfId="0" applyNumberFormat="1" applyFont="1" applyBorder="1" applyAlignment="1" applyProtection="1">
      <alignment horizontal="center" vertical="center" wrapText="1"/>
      <protection locked="0"/>
    </xf>
    <xf numFmtId="164" fontId="0" fillId="0" borderId="69" xfId="0" applyNumberFormat="1" applyFont="1" applyBorder="1" applyAlignment="1" applyProtection="1">
      <alignment horizontal="left" vertical="center" wrapText="1"/>
      <protection locked="0"/>
    </xf>
    <xf numFmtId="164" fontId="0" fillId="0" borderId="73" xfId="0" applyNumberFormat="1" applyFont="1" applyBorder="1" applyAlignment="1" applyProtection="1">
      <alignment horizontal="center" vertical="center" wrapText="1"/>
      <protection locked="0"/>
    </xf>
    <xf numFmtId="164" fontId="2" fillId="16" borderId="51" xfId="0" applyNumberFormat="1" applyFont="1" applyFill="1" applyBorder="1" applyAlignment="1">
      <alignment horizontal="left" vertical="center" wrapText="1"/>
    </xf>
    <xf numFmtId="174" fontId="0" fillId="0" borderId="71" xfId="40" applyNumberFormat="1" applyFont="1" applyBorder="1" applyAlignment="1" applyProtection="1">
      <alignment horizontal="center" vertical="center" wrapText="1"/>
      <protection locked="0"/>
    </xf>
    <xf numFmtId="174" fontId="0" fillId="0" borderId="25" xfId="40" applyNumberFormat="1" applyFont="1" applyBorder="1" applyAlignment="1" applyProtection="1">
      <alignment horizontal="center" vertical="center" wrapText="1"/>
      <protection locked="0"/>
    </xf>
    <xf numFmtId="174" fontId="0" fillId="0" borderId="38" xfId="40" applyNumberFormat="1" applyFont="1" applyBorder="1" applyAlignment="1" applyProtection="1">
      <alignment horizontal="center" vertical="center" wrapText="1"/>
      <protection locked="0"/>
    </xf>
    <xf numFmtId="174" fontId="0" fillId="0" borderId="24" xfId="40" applyNumberFormat="1" applyFont="1" applyBorder="1" applyAlignment="1" applyProtection="1">
      <alignment horizontal="center" vertical="center" wrapText="1"/>
      <protection locked="0"/>
    </xf>
    <xf numFmtId="174" fontId="0" fillId="0" borderId="72" xfId="40" applyNumberFormat="1" applyFont="1" applyBorder="1" applyAlignment="1" applyProtection="1">
      <alignment horizontal="center" vertical="center" wrapText="1"/>
      <protection locked="0"/>
    </xf>
    <xf numFmtId="174" fontId="0" fillId="0" borderId="27" xfId="40" applyNumberFormat="1" applyFont="1" applyBorder="1" applyAlignment="1" applyProtection="1">
      <alignment horizontal="center" vertical="center" wrapText="1"/>
      <protection locked="0"/>
    </xf>
    <xf numFmtId="174" fontId="0" fillId="0" borderId="62" xfId="40" applyNumberFormat="1" applyFont="1" applyBorder="1" applyAlignment="1" applyProtection="1">
      <alignment horizontal="center" vertical="center" wrapText="1"/>
      <protection locked="0"/>
    </xf>
    <xf numFmtId="174" fontId="0" fillId="0" borderId="59" xfId="40" applyNumberFormat="1" applyFont="1" applyBorder="1" applyAlignment="1" applyProtection="1">
      <alignment horizontal="center" vertical="center" wrapText="1"/>
      <protection locked="0"/>
    </xf>
    <xf numFmtId="174" fontId="0" fillId="0" borderId="64" xfId="40" applyNumberFormat="1" applyFont="1" applyBorder="1" applyAlignment="1" applyProtection="1">
      <alignment horizontal="center" vertical="center" wrapText="1"/>
      <protection locked="0"/>
    </xf>
    <xf numFmtId="174" fontId="2" fillId="16" borderId="29" xfId="40" applyNumberFormat="1" applyFont="1" applyFill="1" applyBorder="1" applyAlignment="1" applyProtection="1">
      <alignment horizontal="center" vertical="center" wrapText="1"/>
      <protection/>
    </xf>
    <xf numFmtId="174" fontId="2" fillId="16" borderId="10" xfId="40" applyNumberFormat="1" applyFont="1" applyFill="1" applyBorder="1" applyAlignment="1" applyProtection="1">
      <alignment horizontal="center" vertical="center" wrapText="1"/>
      <protection/>
    </xf>
    <xf numFmtId="174" fontId="2" fillId="16" borderId="12" xfId="40" applyNumberFormat="1" applyFont="1" applyFill="1" applyBorder="1" applyAlignment="1" applyProtection="1">
      <alignment horizontal="center" vertical="center" wrapText="1"/>
      <protection/>
    </xf>
    <xf numFmtId="174" fontId="40" fillId="0" borderId="25" xfId="40" applyNumberFormat="1" applyFont="1" applyBorder="1" applyAlignment="1" applyProtection="1">
      <alignment horizontal="center" vertical="center" wrapText="1"/>
      <protection locked="0"/>
    </xf>
    <xf numFmtId="174" fontId="40" fillId="0" borderId="62" xfId="40" applyNumberFormat="1" applyFont="1" applyBorder="1" applyAlignment="1" applyProtection="1">
      <alignment horizontal="center" vertical="center" wrapText="1"/>
      <protection locked="0"/>
    </xf>
    <xf numFmtId="174" fontId="40" fillId="0" borderId="24" xfId="40" applyNumberFormat="1" applyFont="1" applyBorder="1" applyAlignment="1" applyProtection="1">
      <alignment horizontal="center" vertical="center" wrapText="1"/>
      <protection locked="0"/>
    </xf>
    <xf numFmtId="174" fontId="40" fillId="0" borderId="59" xfId="40" applyNumberFormat="1" applyFont="1" applyBorder="1" applyAlignment="1" applyProtection="1">
      <alignment horizontal="center" vertical="center" wrapText="1"/>
      <protection locked="0"/>
    </xf>
    <xf numFmtId="174" fontId="40" fillId="16" borderId="59" xfId="40" applyNumberFormat="1" applyFont="1" applyFill="1" applyBorder="1" applyAlignment="1" applyProtection="1">
      <alignment horizontal="center" vertical="center" wrapText="1"/>
      <protection locked="0"/>
    </xf>
    <xf numFmtId="174" fontId="40" fillId="0" borderId="27" xfId="40" applyNumberFormat="1" applyFont="1" applyBorder="1" applyAlignment="1" applyProtection="1">
      <alignment horizontal="center" vertical="center" wrapText="1"/>
      <protection locked="0"/>
    </xf>
    <xf numFmtId="174" fontId="40" fillId="0" borderId="64" xfId="40" applyNumberFormat="1" applyFont="1" applyBorder="1" applyAlignment="1" applyProtection="1">
      <alignment horizontal="center" vertical="center" wrapText="1"/>
      <protection locked="0"/>
    </xf>
    <xf numFmtId="174" fontId="40" fillId="0" borderId="71" xfId="40" applyNumberFormat="1" applyFont="1" applyBorder="1" applyAlignment="1" applyProtection="1">
      <alignment horizontal="center" vertical="center" wrapText="1"/>
      <protection locked="0"/>
    </xf>
    <xf numFmtId="174" fontId="40" fillId="0" borderId="38" xfId="40" applyNumberFormat="1" applyFont="1" applyBorder="1" applyAlignment="1" applyProtection="1">
      <alignment horizontal="center" vertical="center" wrapText="1"/>
      <protection locked="0"/>
    </xf>
    <xf numFmtId="174" fontId="40" fillId="0" borderId="72" xfId="40" applyNumberFormat="1" applyFont="1" applyBorder="1" applyAlignment="1" applyProtection="1">
      <alignment horizontal="center" vertical="center" wrapText="1"/>
      <protection locked="0"/>
    </xf>
    <xf numFmtId="174" fontId="10" fillId="0" borderId="29" xfId="40" applyNumberFormat="1" applyFont="1" applyBorder="1" applyAlignment="1" applyProtection="1">
      <alignment horizontal="center" vertical="center" wrapText="1"/>
      <protection locked="0"/>
    </xf>
    <xf numFmtId="174" fontId="10" fillId="0" borderId="32" xfId="40" applyNumberFormat="1" applyFont="1" applyBorder="1" applyAlignment="1" applyProtection="1">
      <alignment horizontal="center" vertical="center" wrapText="1"/>
      <protection locked="0"/>
    </xf>
    <xf numFmtId="164" fontId="40" fillId="0" borderId="7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164" fontId="12" fillId="0" borderId="53" xfId="0" applyNumberFormat="1" applyFont="1" applyBorder="1" applyAlignment="1" applyProtection="1">
      <alignment vertical="center" wrapText="1"/>
      <protection locked="0"/>
    </xf>
    <xf numFmtId="3" fontId="0" fillId="0" borderId="59" xfId="0" applyNumberFormat="1" applyBorder="1" applyAlignment="1">
      <alignment vertical="center" wrapText="1"/>
    </xf>
    <xf numFmtId="0" fontId="12" fillId="0" borderId="14" xfId="0" applyFont="1" applyBorder="1" applyAlignment="1" applyProtection="1">
      <alignment horizontal="left" vertical="center" wrapText="1" indent="1"/>
      <protection locked="0"/>
    </xf>
    <xf numFmtId="0" fontId="12" fillId="0" borderId="13" xfId="0" applyFont="1" applyBorder="1" applyAlignment="1">
      <alignment horizontal="left" vertical="center" wrapText="1" indent="1"/>
    </xf>
    <xf numFmtId="164" fontId="12" fillId="0" borderId="63" xfId="0" applyNumberFormat="1" applyFont="1" applyBorder="1" applyAlignment="1" applyProtection="1">
      <alignment vertical="center" wrapText="1"/>
      <protection locked="0"/>
    </xf>
    <xf numFmtId="0" fontId="2" fillId="18" borderId="14" xfId="0" applyFont="1" applyFill="1" applyBorder="1" applyAlignment="1">
      <alignment horizontal="center" vertical="center" wrapText="1"/>
    </xf>
    <xf numFmtId="164" fontId="2" fillId="18" borderId="53" xfId="0" applyNumberFormat="1" applyFont="1" applyFill="1" applyBorder="1" applyAlignment="1">
      <alignment horizontal="right" vertical="center" wrapText="1"/>
    </xf>
    <xf numFmtId="164" fontId="2" fillId="18" borderId="59" xfId="0" applyNumberFormat="1" applyFont="1" applyFill="1" applyBorder="1" applyAlignment="1">
      <alignment horizontal="right" vertical="center" wrapText="1"/>
    </xf>
    <xf numFmtId="0" fontId="2" fillId="18" borderId="14" xfId="0" applyFont="1" applyFill="1" applyBorder="1" applyAlignment="1">
      <alignment horizontal="center" vertical="center" wrapText="1"/>
    </xf>
    <xf numFmtId="164" fontId="5" fillId="18" borderId="53" xfId="0" applyNumberFormat="1" applyFont="1" applyFill="1" applyBorder="1" applyAlignment="1" applyProtection="1">
      <alignment vertical="center" wrapText="1"/>
      <protection locked="0"/>
    </xf>
    <xf numFmtId="164" fontId="5" fillId="18" borderId="59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5" fillId="18" borderId="11" xfId="0" applyFont="1" applyFill="1" applyBorder="1" applyAlignment="1">
      <alignment horizontal="left" vertical="center" wrapText="1" indent="1"/>
    </xf>
    <xf numFmtId="164" fontId="5" fillId="18" borderId="54" xfId="0" applyNumberFormat="1" applyFont="1" applyFill="1" applyBorder="1" applyAlignment="1">
      <alignment vertical="center" wrapText="1"/>
    </xf>
    <xf numFmtId="164" fontId="5" fillId="18" borderId="12" xfId="0" applyNumberFormat="1" applyFont="1" applyFill="1" applyBorder="1" applyAlignment="1">
      <alignment vertical="center" wrapText="1"/>
    </xf>
    <xf numFmtId="164" fontId="41" fillId="0" borderId="0" xfId="0" applyNumberFormat="1" applyFont="1" applyAlignment="1">
      <alignment vertical="center"/>
    </xf>
    <xf numFmtId="164" fontId="41" fillId="0" borderId="74" xfId="0" applyNumberFormat="1" applyFont="1" applyBorder="1" applyAlignment="1">
      <alignment horizontal="center" vertical="center"/>
    </xf>
    <xf numFmtId="164" fontId="41" fillId="0" borderId="55" xfId="0" applyNumberFormat="1" applyFont="1" applyBorder="1" applyAlignment="1">
      <alignment horizontal="center" vertical="center"/>
    </xf>
    <xf numFmtId="164" fontId="41" fillId="0" borderId="46" xfId="0" applyNumberFormat="1" applyFont="1" applyBorder="1" applyAlignment="1">
      <alignment horizontal="center" vertical="center" wrapText="1"/>
    </xf>
    <xf numFmtId="164" fontId="41" fillId="0" borderId="0" xfId="0" applyNumberFormat="1" applyFont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 wrapText="1"/>
    </xf>
    <xf numFmtId="164" fontId="14" fillId="0" borderId="51" xfId="0" applyNumberFormat="1" applyFont="1" applyBorder="1" applyAlignment="1">
      <alignment horizontal="center" vertical="center" wrapText="1"/>
    </xf>
    <xf numFmtId="164" fontId="14" fillId="0" borderId="54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75" xfId="0" applyNumberFormat="1" applyFont="1" applyBorder="1" applyAlignment="1">
      <alignment horizontal="center" vertical="center" wrapText="1"/>
    </xf>
    <xf numFmtId="164" fontId="41" fillId="0" borderId="0" xfId="0" applyNumberFormat="1" applyFont="1" applyAlignment="1">
      <alignment horizontal="center" vertical="center" wrapText="1"/>
    </xf>
    <xf numFmtId="164" fontId="5" fillId="0" borderId="51" xfId="0" applyNumberFormat="1" applyFont="1" applyBorder="1" applyAlignment="1">
      <alignment horizontal="left" vertical="center" wrapText="1" indent="1"/>
    </xf>
    <xf numFmtId="164" fontId="12" fillId="21" borderId="10" xfId="0" applyNumberFormat="1" applyFont="1" applyFill="1" applyBorder="1" applyAlignment="1" applyProtection="1">
      <alignment vertical="center" wrapText="1"/>
      <protection/>
    </xf>
    <xf numFmtId="164" fontId="12" fillId="18" borderId="51" xfId="0" applyNumberFormat="1" applyFont="1" applyFill="1" applyBorder="1" applyAlignment="1" applyProtection="1">
      <alignment vertical="center" wrapText="1"/>
      <protection/>
    </xf>
    <xf numFmtId="164" fontId="12" fillId="18" borderId="11" xfId="0" applyNumberFormat="1" applyFont="1" applyFill="1" applyBorder="1" applyAlignment="1" applyProtection="1">
      <alignment vertical="center" wrapText="1"/>
      <protection/>
    </xf>
    <xf numFmtId="164" fontId="12" fillId="18" borderId="10" xfId="0" applyNumberFormat="1" applyFont="1" applyFill="1" applyBorder="1" applyAlignment="1" applyProtection="1">
      <alignment vertical="center" wrapText="1"/>
      <protection/>
    </xf>
    <xf numFmtId="164" fontId="12" fillId="18" borderId="12" xfId="0" applyNumberFormat="1" applyFont="1" applyFill="1" applyBorder="1" applyAlignment="1" applyProtection="1">
      <alignment vertical="center" wrapText="1"/>
      <protection/>
    </xf>
    <xf numFmtId="164" fontId="12" fillId="18" borderId="51" xfId="0" applyNumberFormat="1" applyFont="1" applyFill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2" fillId="0" borderId="70" xfId="0" applyNumberFormat="1" applyFont="1" applyBorder="1" applyAlignment="1" applyProtection="1">
      <alignment horizontal="left" vertical="center" wrapText="1" indent="1"/>
      <protection locked="0"/>
    </xf>
    <xf numFmtId="165" fontId="12" fillId="0" borderId="24" xfId="0" applyNumberFormat="1" applyFont="1" applyBorder="1" applyAlignment="1" applyProtection="1">
      <alignment vertical="center" wrapText="1"/>
      <protection locked="0"/>
    </xf>
    <xf numFmtId="164" fontId="12" fillId="0" borderId="70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vertical="center" wrapText="1"/>
      <protection locked="0"/>
    </xf>
    <xf numFmtId="164" fontId="12" fillId="0" borderId="24" xfId="0" applyNumberFormat="1" applyFont="1" applyBorder="1" applyAlignment="1" applyProtection="1">
      <alignment vertical="center" wrapText="1"/>
      <protection locked="0"/>
    </xf>
    <xf numFmtId="164" fontId="12" fillId="0" borderId="59" xfId="0" applyNumberFormat="1" applyFont="1" applyBorder="1" applyAlignment="1" applyProtection="1">
      <alignment vertical="center" wrapText="1"/>
      <protection locked="0"/>
    </xf>
    <xf numFmtId="164" fontId="12" fillId="18" borderId="70" xfId="0" applyNumberFormat="1" applyFont="1" applyFill="1" applyBorder="1" applyAlignment="1">
      <alignment vertical="center" wrapText="1"/>
    </xf>
    <xf numFmtId="164" fontId="5" fillId="0" borderId="51" xfId="0" applyNumberFormat="1" applyFont="1" applyBorder="1" applyAlignment="1" applyProtection="1">
      <alignment horizontal="left" vertical="center" wrapText="1" indent="1"/>
      <protection locked="0"/>
    </xf>
    <xf numFmtId="164" fontId="12" fillId="18" borderId="33" xfId="0" applyNumberFormat="1" applyFont="1" applyFill="1" applyBorder="1" applyAlignment="1" applyProtection="1">
      <alignment vertical="center" wrapText="1"/>
      <protection/>
    </xf>
    <xf numFmtId="164" fontId="12" fillId="18" borderId="54" xfId="0" applyNumberFormat="1" applyFont="1" applyFill="1" applyBorder="1" applyAlignment="1" applyProtection="1">
      <alignment vertical="center" wrapText="1"/>
      <protection/>
    </xf>
    <xf numFmtId="164" fontId="12" fillId="0" borderId="70" xfId="0" applyNumberFormat="1" applyFont="1" applyBorder="1" applyAlignment="1">
      <alignment horizontal="left" vertical="center" wrapText="1" indent="1"/>
    </xf>
    <xf numFmtId="164" fontId="12" fillId="21" borderId="54" xfId="0" applyNumberFormat="1" applyFont="1" applyFill="1" applyBorder="1" applyAlignment="1" applyProtection="1">
      <alignment vertical="center" wrapText="1"/>
      <protection/>
    </xf>
    <xf numFmtId="164" fontId="5" fillId="0" borderId="40" xfId="0" applyNumberFormat="1" applyFont="1" applyBorder="1" applyAlignment="1">
      <alignment horizontal="centerContinuous" vertical="center"/>
    </xf>
    <xf numFmtId="164" fontId="5" fillId="0" borderId="34" xfId="0" applyNumberFormat="1" applyFont="1" applyBorder="1" applyAlignment="1">
      <alignment horizontal="centerContinuous" vertical="center"/>
    </xf>
    <xf numFmtId="164" fontId="5" fillId="0" borderId="76" xfId="0" applyNumberFormat="1" applyFont="1" applyBorder="1" applyAlignment="1">
      <alignment horizontal="centerContinuous" vertical="center"/>
    </xf>
    <xf numFmtId="164" fontId="5" fillId="0" borderId="74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164" fontId="5" fillId="0" borderId="51" xfId="0" applyNumberFormat="1" applyFont="1" applyBorder="1" applyAlignment="1">
      <alignment horizontal="center" vertical="center" wrapText="1"/>
    </xf>
    <xf numFmtId="164" fontId="5" fillId="0" borderId="54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2" fillId="20" borderId="51" xfId="0" applyNumberFormat="1" applyFont="1" applyFill="1" applyBorder="1" applyAlignment="1">
      <alignment vertical="center" wrapText="1"/>
    </xf>
    <xf numFmtId="164" fontId="12" fillId="20" borderId="29" xfId="0" applyNumberFormat="1" applyFont="1" applyFill="1" applyBorder="1" applyAlignment="1">
      <alignment vertical="center" wrapText="1"/>
    </xf>
    <xf numFmtId="164" fontId="5" fillId="18" borderId="11" xfId="0" applyNumberFormat="1" applyFont="1" applyFill="1" applyBorder="1" applyAlignment="1" applyProtection="1">
      <alignment vertical="center" wrapText="1"/>
      <protection/>
    </xf>
    <xf numFmtId="164" fontId="5" fillId="18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12" fillId="0" borderId="70" xfId="0" applyNumberFormat="1" applyFont="1" applyBorder="1" applyAlignment="1" applyProtection="1">
      <alignment vertical="center" wrapText="1"/>
      <protection locked="0"/>
    </xf>
    <xf numFmtId="164" fontId="5" fillId="18" borderId="10" xfId="0" applyNumberFormat="1" applyFont="1" applyFill="1" applyBorder="1" applyAlignment="1" applyProtection="1">
      <alignment vertical="center" wrapText="1"/>
      <protection/>
    </xf>
    <xf numFmtId="164" fontId="5" fillId="18" borderId="12" xfId="0" applyNumberFormat="1" applyFont="1" applyFill="1" applyBorder="1" applyAlignment="1" applyProtection="1">
      <alignment vertical="center" wrapText="1"/>
      <protection/>
    </xf>
    <xf numFmtId="164" fontId="5" fillId="18" borderId="11" xfId="0" applyNumberFormat="1" applyFont="1" applyFill="1" applyBorder="1" applyAlignment="1">
      <alignment vertical="center" wrapText="1"/>
    </xf>
    <xf numFmtId="0" fontId="22" fillId="0" borderId="0" xfId="57" applyFont="1" applyFill="1" applyAlignment="1" applyProtection="1">
      <alignment horizontal="centerContinuous" vertical="center"/>
      <protection locked="0"/>
    </xf>
    <xf numFmtId="0" fontId="4" fillId="0" borderId="0" xfId="57" applyFont="1" applyFill="1" applyAlignment="1">
      <alignment horizontal="centerContinuous"/>
      <protection/>
    </xf>
    <xf numFmtId="0" fontId="4" fillId="0" borderId="0" xfId="57" applyFont="1" applyFill="1" applyAlignment="1">
      <alignment horizontal="centerContinuous" vertical="top"/>
      <protection/>
    </xf>
    <xf numFmtId="0" fontId="43" fillId="0" borderId="0" xfId="57" applyFont="1" applyFill="1">
      <alignment/>
      <protection/>
    </xf>
    <xf numFmtId="0" fontId="4" fillId="0" borderId="0" xfId="57" applyFont="1" applyAlignment="1">
      <alignment horizontal="centerContinuous"/>
      <protection/>
    </xf>
    <xf numFmtId="0" fontId="1" fillId="0" borderId="0" xfId="57" applyFont="1" applyAlignment="1">
      <alignment horizontal="centerContinuous"/>
      <protection/>
    </xf>
    <xf numFmtId="0" fontId="44" fillId="0" borderId="0" xfId="57" applyFont="1">
      <alignment/>
      <protection/>
    </xf>
    <xf numFmtId="0" fontId="43" fillId="0" borderId="0" xfId="57" applyFont="1">
      <alignment/>
      <protection/>
    </xf>
    <xf numFmtId="0" fontId="0" fillId="0" borderId="0" xfId="57" applyFont="1">
      <alignment/>
      <protection/>
    </xf>
    <xf numFmtId="0" fontId="3" fillId="0" borderId="0" xfId="57" applyFont="1" applyAlignment="1">
      <alignment horizontal="right"/>
      <protection/>
    </xf>
    <xf numFmtId="0" fontId="2" fillId="0" borderId="77" xfId="57" applyFont="1" applyBorder="1" applyAlignment="1" quotePrefix="1">
      <alignment horizontal="center" vertical="center" wrapText="1"/>
      <protection/>
    </xf>
    <xf numFmtId="0" fontId="2" fillId="0" borderId="78" xfId="57" applyFont="1" applyBorder="1" applyAlignment="1">
      <alignment horizontal="center" vertical="center"/>
      <protection/>
    </xf>
    <xf numFmtId="0" fontId="2" fillId="0" borderId="79" xfId="57" applyFont="1" applyBorder="1" applyAlignment="1">
      <alignment horizontal="center" vertical="center" wrapText="1"/>
      <protection/>
    </xf>
    <xf numFmtId="0" fontId="42" fillId="0" borderId="0" xfId="57">
      <alignment/>
      <protection/>
    </xf>
    <xf numFmtId="181" fontId="0" fillId="0" borderId="80" xfId="57" applyNumberFormat="1" applyFont="1" applyBorder="1" applyAlignment="1">
      <alignment horizontal="center" vertical="center"/>
      <protection/>
    </xf>
    <xf numFmtId="0" fontId="0" fillId="0" borderId="59" xfId="57" applyFont="1" applyBorder="1" applyAlignment="1">
      <alignment horizontal="left" vertical="center" wrapText="1" indent="1"/>
      <protection/>
    </xf>
    <xf numFmtId="184" fontId="0" fillId="0" borderId="81" xfId="57" applyNumberFormat="1" applyFont="1" applyBorder="1" applyAlignment="1" applyProtection="1">
      <alignment horizontal="right" vertical="center"/>
      <protection locked="0"/>
    </xf>
    <xf numFmtId="0" fontId="42" fillId="0" borderId="0" xfId="57" applyAlignment="1">
      <alignment vertical="center"/>
      <protection/>
    </xf>
    <xf numFmtId="181" fontId="0" fillId="0" borderId="82" xfId="57" applyNumberFormat="1" applyFont="1" applyBorder="1" applyAlignment="1">
      <alignment horizontal="center" vertical="center"/>
      <protection/>
    </xf>
    <xf numFmtId="0" fontId="0" fillId="0" borderId="59" xfId="57" applyFont="1" applyBorder="1" applyAlignment="1" quotePrefix="1">
      <alignment horizontal="left" vertical="center" wrapText="1" indent="1"/>
      <protection/>
    </xf>
    <xf numFmtId="181" fontId="2" fillId="7" borderId="82" xfId="57" applyNumberFormat="1" applyFont="1" applyFill="1" applyBorder="1" applyAlignment="1">
      <alignment horizontal="center" vertical="center"/>
      <protection/>
    </xf>
    <xf numFmtId="0" fontId="2" fillId="7" borderId="59" xfId="57" applyFont="1" applyFill="1" applyBorder="1" applyAlignment="1" quotePrefix="1">
      <alignment horizontal="left" vertical="center" wrapText="1" indent="1"/>
      <protection/>
    </xf>
    <xf numFmtId="184" fontId="2" fillId="7" borderId="81" xfId="57" applyNumberFormat="1" applyFont="1" applyFill="1" applyBorder="1" applyAlignment="1" applyProtection="1">
      <alignment horizontal="right" vertical="center"/>
      <protection locked="0"/>
    </xf>
    <xf numFmtId="184" fontId="0" fillId="0" borderId="81" xfId="57" applyNumberFormat="1" applyFont="1" applyFill="1" applyBorder="1" applyAlignment="1" applyProtection="1">
      <alignment horizontal="right" vertical="center"/>
      <protection locked="0"/>
    </xf>
    <xf numFmtId="181" fontId="2" fillId="7" borderId="82" xfId="57" applyNumberFormat="1" applyFont="1" applyFill="1" applyBorder="1" applyAlignment="1">
      <alignment horizontal="center" vertical="center"/>
      <protection/>
    </xf>
    <xf numFmtId="0" fontId="2" fillId="7" borderId="59" xfId="57" applyFont="1" applyFill="1" applyBorder="1" applyAlignment="1" quotePrefix="1">
      <alignment horizontal="left" vertical="center" wrapText="1" indent="1"/>
      <protection/>
    </xf>
    <xf numFmtId="184" fontId="2" fillId="7" borderId="81" xfId="57" applyNumberFormat="1" applyFont="1" applyFill="1" applyBorder="1" applyAlignment="1" applyProtection="1">
      <alignment horizontal="right" vertical="center"/>
      <protection/>
    </xf>
    <xf numFmtId="0" fontId="45" fillId="0" borderId="0" xfId="57" applyFont="1" applyFill="1" applyAlignment="1">
      <alignment vertical="center"/>
      <protection/>
    </xf>
    <xf numFmtId="181" fontId="2" fillId="18" borderId="82" xfId="57" applyNumberFormat="1" applyFont="1" applyFill="1" applyBorder="1" applyAlignment="1">
      <alignment horizontal="center" vertical="center"/>
      <protection/>
    </xf>
    <xf numFmtId="0" fontId="2" fillId="18" borderId="59" xfId="57" applyFont="1" applyFill="1" applyBorder="1" applyAlignment="1" quotePrefix="1">
      <alignment horizontal="left" vertical="center" wrapText="1" indent="1"/>
      <protection/>
    </xf>
    <xf numFmtId="184" fontId="2" fillId="18" borderId="81" xfId="57" applyNumberFormat="1" applyFont="1" applyFill="1" applyBorder="1" applyAlignment="1" applyProtection="1">
      <alignment horizontal="right" vertical="center"/>
      <protection locked="0"/>
    </xf>
    <xf numFmtId="0" fontId="45" fillId="0" borderId="0" xfId="57" applyFont="1" applyAlignment="1">
      <alignment vertical="center"/>
      <protection/>
    </xf>
    <xf numFmtId="215" fontId="0" fillId="0" borderId="81" xfId="57" applyNumberFormat="1" applyFont="1" applyBorder="1" applyAlignment="1" applyProtection="1">
      <alignment horizontal="right" vertical="center"/>
      <protection locked="0"/>
    </xf>
    <xf numFmtId="181" fontId="0" fillId="7" borderId="82" xfId="57" applyNumberFormat="1" applyFont="1" applyFill="1" applyBorder="1" applyAlignment="1">
      <alignment horizontal="center" vertical="center"/>
      <protection/>
    </xf>
    <xf numFmtId="0" fontId="0" fillId="7" borderId="59" xfId="57" applyFont="1" applyFill="1" applyBorder="1" applyAlignment="1">
      <alignment horizontal="left" vertical="center" wrapText="1" indent="1"/>
      <protection/>
    </xf>
    <xf numFmtId="215" fontId="0" fillId="7" borderId="81" xfId="57" applyNumberFormat="1" applyFont="1" applyFill="1" applyBorder="1" applyAlignment="1" applyProtection="1">
      <alignment horizontal="right" vertical="center"/>
      <protection locked="0"/>
    </xf>
    <xf numFmtId="215" fontId="2" fillId="18" borderId="81" xfId="57" applyNumberFormat="1" applyFont="1" applyFill="1" applyBorder="1" applyAlignment="1" applyProtection="1">
      <alignment horizontal="right" vertical="center"/>
      <protection locked="0"/>
    </xf>
    <xf numFmtId="181" fontId="4" fillId="18" borderId="82" xfId="57" applyNumberFormat="1" applyFont="1" applyFill="1" applyBorder="1" applyAlignment="1">
      <alignment horizontal="center" vertical="center"/>
      <protection/>
    </xf>
    <xf numFmtId="0" fontId="4" fillId="18" borderId="59" xfId="57" applyFont="1" applyFill="1" applyBorder="1" applyAlignment="1" quotePrefix="1">
      <alignment horizontal="left" vertical="center" wrapText="1" indent="1"/>
      <protection/>
    </xf>
    <xf numFmtId="215" fontId="4" fillId="18" borderId="81" xfId="57" applyNumberFormat="1" applyFont="1" applyFill="1" applyBorder="1" applyAlignment="1" applyProtection="1">
      <alignment horizontal="right" vertical="center"/>
      <protection locked="0"/>
    </xf>
    <xf numFmtId="0" fontId="46" fillId="0" borderId="0" xfId="57" applyFont="1" applyAlignment="1">
      <alignment vertical="center"/>
      <protection/>
    </xf>
    <xf numFmtId="181" fontId="4" fillId="16" borderId="82" xfId="57" applyNumberFormat="1" applyFont="1" applyFill="1" applyBorder="1" applyAlignment="1">
      <alignment horizontal="center" vertical="center"/>
      <protection/>
    </xf>
    <xf numFmtId="0" fontId="4" fillId="16" borderId="59" xfId="57" applyFont="1" applyFill="1" applyBorder="1" applyAlignment="1" quotePrefix="1">
      <alignment horizontal="left" vertical="center" wrapText="1" indent="1"/>
      <protection/>
    </xf>
    <xf numFmtId="215" fontId="4" fillId="16" borderId="81" xfId="57" applyNumberFormat="1" applyFont="1" applyFill="1" applyBorder="1" applyAlignment="1" applyProtection="1">
      <alignment horizontal="right" vertical="center"/>
      <protection locked="0"/>
    </xf>
    <xf numFmtId="181" fontId="41" fillId="18" borderId="82" xfId="57" applyNumberFormat="1" applyFont="1" applyFill="1" applyBorder="1" applyAlignment="1">
      <alignment horizontal="center" vertical="center"/>
      <protection/>
    </xf>
    <xf numFmtId="0" fontId="41" fillId="18" borderId="59" xfId="57" applyFont="1" applyFill="1" applyBorder="1" applyAlignment="1" quotePrefix="1">
      <alignment horizontal="left" vertical="center" wrapText="1" indent="1"/>
      <protection/>
    </xf>
    <xf numFmtId="184" fontId="41" fillId="18" borderId="81" xfId="57" applyNumberFormat="1" applyFont="1" applyFill="1" applyBorder="1" applyAlignment="1">
      <alignment horizontal="right" vertical="center"/>
      <protection/>
    </xf>
    <xf numFmtId="0" fontId="47" fillId="0" borderId="0" xfId="57" applyFont="1">
      <alignment/>
      <protection/>
    </xf>
    <xf numFmtId="181" fontId="4" fillId="16" borderId="83" xfId="57" applyNumberFormat="1" applyFont="1" applyFill="1" applyBorder="1" applyAlignment="1">
      <alignment horizontal="center" vertical="center"/>
      <protection/>
    </xf>
    <xf numFmtId="0" fontId="4" fillId="16" borderId="64" xfId="57" applyFont="1" applyFill="1" applyBorder="1" applyAlignment="1" quotePrefix="1">
      <alignment horizontal="left" vertical="center" wrapText="1" indent="1"/>
      <protection/>
    </xf>
    <xf numFmtId="215" fontId="4" fillId="16" borderId="84" xfId="57" applyNumberFormat="1" applyFont="1" applyFill="1" applyBorder="1" applyAlignment="1">
      <alignment horizontal="right" vertical="center"/>
      <protection/>
    </xf>
    <xf numFmtId="181" fontId="4" fillId="18" borderId="85" xfId="57" applyNumberFormat="1" applyFont="1" applyFill="1" applyBorder="1" applyAlignment="1">
      <alignment horizontal="center" vertical="center"/>
      <protection/>
    </xf>
    <xf numFmtId="0" fontId="4" fillId="18" borderId="86" xfId="57" applyFont="1" applyFill="1" applyBorder="1" applyAlignment="1">
      <alignment horizontal="left" vertical="center" wrapText="1" indent="1"/>
      <protection/>
    </xf>
    <xf numFmtId="215" fontId="4" fillId="18" borderId="87" xfId="57" applyNumberFormat="1" applyFont="1" applyFill="1" applyBorder="1" applyAlignment="1" applyProtection="1">
      <alignment horizontal="right" vertical="center"/>
      <protection locked="0"/>
    </xf>
    <xf numFmtId="0" fontId="45" fillId="0" borderId="0" xfId="57" applyFont="1">
      <alignment/>
      <protection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4" fontId="9" fillId="0" borderId="10" xfId="40" applyNumberFormat="1" applyFont="1" applyBorder="1" applyAlignment="1">
      <alignment horizontal="center" vertical="center"/>
    </xf>
    <xf numFmtId="174" fontId="9" fillId="0" borderId="12" xfId="4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4" fontId="40" fillId="0" borderId="0" xfId="40" applyNumberFormat="1" applyFont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174" fontId="40" fillId="0" borderId="26" xfId="40" applyNumberFormat="1" applyFont="1" applyBorder="1" applyAlignment="1">
      <alignment vertical="center"/>
    </xf>
    <xf numFmtId="174" fontId="40" fillId="0" borderId="44" xfId="40" applyNumberFormat="1" applyFont="1" applyBorder="1" applyAlignment="1">
      <alignment vertical="center"/>
    </xf>
    <xf numFmtId="0" fontId="40" fillId="0" borderId="88" xfId="0" applyFont="1" applyBorder="1" applyAlignment="1">
      <alignment vertical="center"/>
    </xf>
    <xf numFmtId="0" fontId="40" fillId="0" borderId="89" xfId="0" applyFont="1" applyBorder="1" applyAlignment="1">
      <alignment vertical="center"/>
    </xf>
    <xf numFmtId="174" fontId="40" fillId="0" borderId="89" xfId="40" applyNumberFormat="1" applyFont="1" applyBorder="1" applyAlignment="1">
      <alignment vertical="center"/>
    </xf>
    <xf numFmtId="174" fontId="40" fillId="0" borderId="90" xfId="4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74" fontId="10" fillId="0" borderId="19" xfId="40" applyNumberFormat="1" applyFont="1" applyBorder="1" applyAlignment="1">
      <alignment vertical="center"/>
    </xf>
    <xf numFmtId="174" fontId="10" fillId="0" borderId="61" xfId="4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174" fontId="40" fillId="0" borderId="24" xfId="40" applyNumberFormat="1" applyFont="1" applyBorder="1" applyAlignment="1">
      <alignment vertical="center"/>
    </xf>
    <xf numFmtId="174" fontId="40" fillId="0" borderId="59" xfId="4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174" fontId="40" fillId="0" borderId="27" xfId="40" applyNumberFormat="1" applyFont="1" applyBorder="1" applyAlignment="1">
      <alignment vertical="center"/>
    </xf>
    <xf numFmtId="174" fontId="40" fillId="0" borderId="64" xfId="4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4" fontId="10" fillId="0" borderId="10" xfId="40" applyNumberFormat="1" applyFont="1" applyBorder="1" applyAlignment="1">
      <alignment vertical="center"/>
    </xf>
    <xf numFmtId="174" fontId="10" fillId="0" borderId="12" xfId="40" applyNumberFormat="1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174" fontId="40" fillId="0" borderId="25" xfId="40" applyNumberFormat="1" applyFont="1" applyBorder="1" applyAlignment="1">
      <alignment vertical="center"/>
    </xf>
    <xf numFmtId="174" fontId="40" fillId="0" borderId="62" xfId="40" applyNumberFormat="1" applyFont="1" applyBorder="1" applyAlignment="1">
      <alignment vertical="center"/>
    </xf>
    <xf numFmtId="174" fontId="40" fillId="0" borderId="24" xfId="40" applyNumberFormat="1" applyFont="1" applyBorder="1" applyAlignment="1">
      <alignment horizontal="right" vertical="center"/>
    </xf>
    <xf numFmtId="174" fontId="40" fillId="0" borderId="27" xfId="4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174" fontId="40" fillId="0" borderId="0" xfId="4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4" fontId="9" fillId="0" borderId="10" xfId="40" applyNumberFormat="1" applyFont="1" applyFill="1" applyBorder="1" applyAlignment="1">
      <alignment vertical="center"/>
    </xf>
    <xf numFmtId="174" fontId="9" fillId="0" borderId="12" xfId="4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4" fontId="10" fillId="0" borderId="0" xfId="4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74" fontId="10" fillId="0" borderId="0" xfId="40" applyNumberFormat="1" applyFont="1" applyAlignment="1">
      <alignment vertical="center"/>
    </xf>
    <xf numFmtId="0" fontId="48" fillId="0" borderId="14" xfId="0" applyFont="1" applyBorder="1" applyAlignment="1">
      <alignment vertical="center"/>
    </xf>
    <xf numFmtId="174" fontId="48" fillId="0" borderId="24" xfId="40" applyNumberFormat="1" applyFont="1" applyBorder="1" applyAlignment="1">
      <alignment vertical="center"/>
    </xf>
    <xf numFmtId="174" fontId="48" fillId="0" borderId="59" xfId="40" applyNumberFormat="1" applyFont="1" applyBorder="1" applyAlignment="1">
      <alignment vertical="center"/>
    </xf>
    <xf numFmtId="0" fontId="12" fillId="0" borderId="21" xfId="0" applyFont="1" applyBorder="1" applyAlignment="1" applyProtection="1">
      <alignment horizontal="left" vertical="center" wrapText="1" indent="1"/>
      <protection locked="0"/>
    </xf>
    <xf numFmtId="174" fontId="0" fillId="0" borderId="62" xfId="40" applyNumberFormat="1" applyBorder="1" applyAlignment="1">
      <alignment vertical="center" wrapText="1"/>
    </xf>
    <xf numFmtId="174" fontId="0" fillId="0" borderId="59" xfId="40" applyNumberFormat="1" applyBorder="1" applyAlignment="1">
      <alignment vertical="center" wrapText="1"/>
    </xf>
    <xf numFmtId="174" fontId="5" fillId="18" borderId="54" xfId="40" applyNumberFormat="1" applyFont="1" applyFill="1" applyBorder="1" applyAlignment="1">
      <alignment vertical="center" wrapText="1"/>
    </xf>
    <xf numFmtId="174" fontId="5" fillId="18" borderId="12" xfId="40" applyNumberFormat="1" applyFont="1" applyFill="1" applyBorder="1" applyAlignment="1">
      <alignment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right" wrapText="1"/>
    </xf>
    <xf numFmtId="0" fontId="4" fillId="0" borderId="0" xfId="57" applyFont="1" applyAlignment="1">
      <alignment horizontal="center" vertical="center"/>
      <protection/>
    </xf>
    <xf numFmtId="164" fontId="5" fillId="0" borderId="91" xfId="0" applyNumberFormat="1" applyFont="1" applyBorder="1" applyAlignment="1">
      <alignment horizontal="center" vertical="center" wrapText="1"/>
    </xf>
    <xf numFmtId="164" fontId="5" fillId="0" borderId="92" xfId="0" applyNumberFormat="1" applyFont="1" applyBorder="1" applyAlignment="1">
      <alignment horizontal="center" vertical="center" wrapText="1"/>
    </xf>
    <xf numFmtId="164" fontId="5" fillId="0" borderId="91" xfId="0" applyNumberFormat="1" applyFont="1" applyBorder="1" applyAlignment="1">
      <alignment horizontal="center" vertical="center"/>
    </xf>
    <xf numFmtId="164" fontId="5" fillId="0" borderId="92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center" vertical="center"/>
    </xf>
    <xf numFmtId="164" fontId="41" fillId="0" borderId="91" xfId="0" applyNumberFormat="1" applyFont="1" applyBorder="1" applyAlignment="1">
      <alignment horizontal="center" vertical="center"/>
    </xf>
    <xf numFmtId="164" fontId="41" fillId="0" borderId="92" xfId="0" applyNumberFormat="1" applyFont="1" applyBorder="1" applyAlignment="1">
      <alignment horizontal="center" vertical="center"/>
    </xf>
    <xf numFmtId="164" fontId="2" fillId="0" borderId="91" xfId="0" applyNumberFormat="1" applyFont="1" applyBorder="1" applyAlignment="1">
      <alignment horizontal="center" vertical="center" wrapText="1"/>
    </xf>
    <xf numFmtId="164" fontId="2" fillId="0" borderId="92" xfId="0" applyNumberFormat="1" applyFont="1" applyBorder="1" applyAlignment="1">
      <alignment horizontal="center" vertical="center" wrapText="1"/>
    </xf>
    <xf numFmtId="164" fontId="41" fillId="0" borderId="91" xfId="0" applyNumberFormat="1" applyFont="1" applyBorder="1" applyAlignment="1">
      <alignment horizontal="center" vertical="center" wrapText="1"/>
    </xf>
    <xf numFmtId="164" fontId="41" fillId="0" borderId="92" xfId="0" applyNumberFormat="1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int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showGridLines="0" view="pageLayout" workbookViewId="0" topLeftCell="A52">
      <selection activeCell="E51" sqref="E51"/>
    </sheetView>
  </sheetViews>
  <sheetFormatPr defaultColWidth="9.00390625" defaultRowHeight="12.75"/>
  <cols>
    <col min="1" max="1" width="8.50390625" style="15" customWidth="1"/>
    <col min="2" max="2" width="51.00390625" style="15" customWidth="1"/>
    <col min="3" max="5" width="13.125" style="15" customWidth="1"/>
    <col min="6" max="16384" width="9.375" style="15" customWidth="1"/>
  </cols>
  <sheetData>
    <row r="1" spans="1:5" ht="15.75" customHeight="1">
      <c r="A1" s="32" t="s">
        <v>0</v>
      </c>
      <c r="B1" s="32"/>
      <c r="C1" s="32"/>
      <c r="D1" s="32"/>
      <c r="E1" s="32"/>
    </row>
    <row r="2" spans="1:5" ht="15.75" customHeight="1" thickBot="1">
      <c r="A2" s="33"/>
      <c r="B2" s="33"/>
      <c r="C2" s="33"/>
      <c r="D2" s="33"/>
      <c r="E2" s="143" t="s">
        <v>24</v>
      </c>
    </row>
    <row r="3" spans="1:5" ht="37.5" customHeight="1" thickBot="1">
      <c r="A3" s="42" t="s">
        <v>1</v>
      </c>
      <c r="B3" s="43" t="s">
        <v>2</v>
      </c>
      <c r="C3" s="43" t="s">
        <v>208</v>
      </c>
      <c r="D3" s="306" t="s">
        <v>232</v>
      </c>
      <c r="E3" s="305" t="s">
        <v>233</v>
      </c>
    </row>
    <row r="4" spans="1:5" s="47" customFormat="1" ht="12" customHeight="1" thickBot="1">
      <c r="A4" s="44">
        <v>1</v>
      </c>
      <c r="B4" s="45">
        <v>2</v>
      </c>
      <c r="C4" s="212">
        <v>3</v>
      </c>
      <c r="D4" s="212">
        <v>4</v>
      </c>
      <c r="E4" s="46">
        <v>5</v>
      </c>
    </row>
    <row r="5" spans="1:5" s="16" customFormat="1" ht="12" customHeight="1" thickBot="1">
      <c r="A5" s="67" t="s">
        <v>3</v>
      </c>
      <c r="B5" s="52" t="s">
        <v>130</v>
      </c>
      <c r="C5" s="261">
        <f>C6+C7</f>
        <v>55957</v>
      </c>
      <c r="D5" s="259">
        <f>D6+D7</f>
        <v>57539</v>
      </c>
      <c r="E5" s="227">
        <f>E6+E7</f>
        <v>53737</v>
      </c>
    </row>
    <row r="6" spans="1:5" s="16" customFormat="1" ht="12" customHeight="1" thickBot="1">
      <c r="A6" s="77" t="s">
        <v>122</v>
      </c>
      <c r="B6" s="53" t="s">
        <v>5</v>
      </c>
      <c r="C6" s="262">
        <v>24787</v>
      </c>
      <c r="D6" s="260">
        <v>25770</v>
      </c>
      <c r="E6" s="228">
        <v>25948</v>
      </c>
    </row>
    <row r="7" spans="1:5" s="16" customFormat="1" ht="12" customHeight="1" thickBot="1">
      <c r="A7" s="77" t="s">
        <v>93</v>
      </c>
      <c r="B7" s="53" t="s">
        <v>131</v>
      </c>
      <c r="C7" s="229">
        <f>SUM(C8:C11)</f>
        <v>31170</v>
      </c>
      <c r="D7" s="229">
        <f>SUM(D8:D11)</f>
        <v>31769</v>
      </c>
      <c r="E7" s="229">
        <f>SUM(E8:E11)</f>
        <v>27789</v>
      </c>
    </row>
    <row r="8" spans="1:5" s="16" customFormat="1" ht="12" customHeight="1">
      <c r="A8" s="69" t="s">
        <v>123</v>
      </c>
      <c r="B8" s="54" t="s">
        <v>55</v>
      </c>
      <c r="C8" s="230"/>
      <c r="D8" s="230"/>
      <c r="E8" s="231"/>
    </row>
    <row r="9" spans="1:5" s="16" customFormat="1" ht="12" customHeight="1">
      <c r="A9" s="70" t="s">
        <v>124</v>
      </c>
      <c r="B9" s="55" t="s">
        <v>26</v>
      </c>
      <c r="C9" s="232">
        <v>25600</v>
      </c>
      <c r="D9" s="232">
        <v>26199</v>
      </c>
      <c r="E9" s="233">
        <v>22299</v>
      </c>
    </row>
    <row r="10" spans="1:5" s="16" customFormat="1" ht="12" customHeight="1">
      <c r="A10" s="70" t="s">
        <v>125</v>
      </c>
      <c r="B10" s="55" t="s">
        <v>27</v>
      </c>
      <c r="C10" s="232">
        <v>5550</v>
      </c>
      <c r="D10" s="232">
        <v>5550</v>
      </c>
      <c r="E10" s="233">
        <v>5119</v>
      </c>
    </row>
    <row r="11" spans="1:5" s="16" customFormat="1" ht="12" customHeight="1" thickBot="1">
      <c r="A11" s="71" t="s">
        <v>126</v>
      </c>
      <c r="B11" s="56" t="s">
        <v>28</v>
      </c>
      <c r="C11" s="234">
        <v>20</v>
      </c>
      <c r="D11" s="234">
        <v>20</v>
      </c>
      <c r="E11" s="235">
        <v>371</v>
      </c>
    </row>
    <row r="12" spans="1:5" s="16" customFormat="1" ht="12" customHeight="1" thickBot="1">
      <c r="A12" s="68" t="s">
        <v>4</v>
      </c>
      <c r="B12" s="53" t="s">
        <v>132</v>
      </c>
      <c r="C12" s="236"/>
      <c r="D12" s="236"/>
      <c r="E12" s="237">
        <f>SUM(E13:E15)</f>
        <v>0</v>
      </c>
    </row>
    <row r="13" spans="1:5" s="16" customFormat="1" ht="12" customHeight="1">
      <c r="A13" s="75" t="s">
        <v>127</v>
      </c>
      <c r="B13" s="59" t="s">
        <v>52</v>
      </c>
      <c r="C13" s="238"/>
      <c r="D13" s="238"/>
      <c r="E13" s="239"/>
    </row>
    <row r="14" spans="1:5" s="16" customFormat="1" ht="12" customHeight="1">
      <c r="A14" s="69" t="s">
        <v>128</v>
      </c>
      <c r="B14" s="55" t="s">
        <v>51</v>
      </c>
      <c r="C14" s="230"/>
      <c r="D14" s="240"/>
      <c r="E14" s="231"/>
    </row>
    <row r="15" spans="1:5" s="16" customFormat="1" ht="12" customHeight="1" thickBot="1">
      <c r="A15" s="76" t="s">
        <v>129</v>
      </c>
      <c r="B15" s="213" t="s">
        <v>53</v>
      </c>
      <c r="C15" s="241"/>
      <c r="D15" s="242"/>
      <c r="E15" s="243"/>
    </row>
    <row r="16" spans="1:5" s="16" customFormat="1" ht="12" customHeight="1" thickBot="1">
      <c r="A16" s="68" t="s">
        <v>6</v>
      </c>
      <c r="B16" s="53" t="s">
        <v>133</v>
      </c>
      <c r="C16" s="229">
        <f>SUM(C17:C22)</f>
        <v>38433</v>
      </c>
      <c r="D16" s="229">
        <f>SUM(D17:D22)</f>
        <v>55508</v>
      </c>
      <c r="E16" s="237">
        <f>SUM(E17:E22)</f>
        <v>55508</v>
      </c>
    </row>
    <row r="17" spans="1:5" s="16" customFormat="1" ht="12" customHeight="1">
      <c r="A17" s="72" t="s">
        <v>73</v>
      </c>
      <c r="B17" s="330" t="s">
        <v>210</v>
      </c>
      <c r="C17" s="246">
        <v>10833</v>
      </c>
      <c r="D17" s="246">
        <v>10833</v>
      </c>
      <c r="E17" s="266">
        <v>10833</v>
      </c>
    </row>
    <row r="18" spans="1:5" s="16" customFormat="1" ht="12" customHeight="1">
      <c r="A18" s="70" t="s">
        <v>74</v>
      </c>
      <c r="B18" s="330" t="s">
        <v>235</v>
      </c>
      <c r="C18" s="246">
        <v>20919</v>
      </c>
      <c r="D18" s="246">
        <v>21640</v>
      </c>
      <c r="E18" s="266">
        <v>21640</v>
      </c>
    </row>
    <row r="19" spans="1:5" s="16" customFormat="1" ht="12" customHeight="1">
      <c r="A19" s="70" t="s">
        <v>75</v>
      </c>
      <c r="B19" s="330" t="s">
        <v>242</v>
      </c>
      <c r="C19" s="246">
        <v>5605</v>
      </c>
      <c r="D19" s="246">
        <v>17582</v>
      </c>
      <c r="E19" s="266">
        <v>17582</v>
      </c>
    </row>
    <row r="20" spans="1:5" s="16" customFormat="1" ht="12" customHeight="1">
      <c r="A20" s="73" t="s">
        <v>76</v>
      </c>
      <c r="B20" s="330" t="s">
        <v>243</v>
      </c>
      <c r="C20" s="246">
        <v>1068</v>
      </c>
      <c r="D20" s="246">
        <v>1068</v>
      </c>
      <c r="E20" s="266">
        <v>1068</v>
      </c>
    </row>
    <row r="21" spans="1:5" s="16" customFormat="1" ht="12" customHeight="1">
      <c r="A21" s="73" t="s">
        <v>134</v>
      </c>
      <c r="B21" s="330" t="s">
        <v>244</v>
      </c>
      <c r="C21" s="246">
        <v>8</v>
      </c>
      <c r="D21" s="246">
        <v>2569</v>
      </c>
      <c r="E21" s="266">
        <v>2569</v>
      </c>
    </row>
    <row r="22" spans="1:5" s="16" customFormat="1" ht="12" customHeight="1" thickBot="1">
      <c r="A22" s="73" t="s">
        <v>135</v>
      </c>
      <c r="B22" s="330" t="s">
        <v>245</v>
      </c>
      <c r="C22" s="246"/>
      <c r="D22" s="246">
        <v>1816</v>
      </c>
      <c r="E22" s="266">
        <v>1816</v>
      </c>
    </row>
    <row r="23" spans="1:5" s="16" customFormat="1" ht="12" customHeight="1" thickBot="1">
      <c r="A23" s="68" t="s">
        <v>7</v>
      </c>
      <c r="B23" s="53" t="s">
        <v>136</v>
      </c>
      <c r="C23" s="229">
        <f>SUM(C24:C29)</f>
        <v>61709</v>
      </c>
      <c r="D23" s="229">
        <f>SUM(D24:D29)</f>
        <v>50996</v>
      </c>
      <c r="E23" s="237">
        <f>SUM(E24:E29)</f>
        <v>50996</v>
      </c>
    </row>
    <row r="24" spans="1:5" s="16" customFormat="1" ht="12" customHeight="1">
      <c r="A24" s="70" t="s">
        <v>137</v>
      </c>
      <c r="B24" s="55" t="s">
        <v>108</v>
      </c>
      <c r="C24" s="331"/>
      <c r="D24" s="331"/>
      <c r="E24" s="332"/>
    </row>
    <row r="25" spans="1:5" s="16" customFormat="1" ht="12" customHeight="1">
      <c r="A25" s="70" t="s">
        <v>138</v>
      </c>
      <c r="B25" s="55" t="s">
        <v>107</v>
      </c>
      <c r="C25" s="331"/>
      <c r="D25" s="331"/>
      <c r="E25" s="332"/>
    </row>
    <row r="26" spans="1:5" s="16" customFormat="1" ht="12" customHeight="1">
      <c r="A26" s="70" t="s">
        <v>139</v>
      </c>
      <c r="B26" s="55" t="s">
        <v>109</v>
      </c>
      <c r="C26" s="331">
        <v>61709</v>
      </c>
      <c r="D26" s="331">
        <v>50996</v>
      </c>
      <c r="E26" s="332">
        <v>50996</v>
      </c>
    </row>
    <row r="27" spans="1:5" s="16" customFormat="1" ht="12" customHeight="1">
      <c r="A27" s="70" t="s">
        <v>139</v>
      </c>
      <c r="B27" s="65" t="s">
        <v>110</v>
      </c>
      <c r="C27" s="333"/>
      <c r="D27" s="333"/>
      <c r="E27" s="334"/>
    </row>
    <row r="28" spans="1:5" s="16" customFormat="1" ht="12" customHeight="1">
      <c r="A28" s="70" t="s">
        <v>140</v>
      </c>
      <c r="B28" s="65" t="s">
        <v>119</v>
      </c>
      <c r="C28" s="333"/>
      <c r="D28" s="333"/>
      <c r="E28" s="334"/>
    </row>
    <row r="29" spans="1:5" s="16" customFormat="1" ht="12" customHeight="1" thickBot="1">
      <c r="A29" s="70" t="s">
        <v>141</v>
      </c>
      <c r="B29" s="65" t="s">
        <v>151</v>
      </c>
      <c r="C29" s="333"/>
      <c r="D29" s="333"/>
      <c r="E29" s="334"/>
    </row>
    <row r="30" spans="1:5" s="16" customFormat="1" ht="12" customHeight="1" thickBot="1">
      <c r="A30" s="68" t="s">
        <v>8</v>
      </c>
      <c r="B30" s="53" t="s">
        <v>142</v>
      </c>
      <c r="C30" s="236"/>
      <c r="D30" s="236"/>
      <c r="E30" s="250">
        <f>E31+E32</f>
        <v>0</v>
      </c>
    </row>
    <row r="31" spans="1:5" s="16" customFormat="1" ht="12" customHeight="1">
      <c r="A31" s="75" t="s">
        <v>77</v>
      </c>
      <c r="B31" s="328" t="s">
        <v>86</v>
      </c>
      <c r="C31" s="238"/>
      <c r="D31" s="238"/>
      <c r="E31" s="239"/>
    </row>
    <row r="32" spans="1:5" s="16" customFormat="1" ht="12" customHeight="1" thickBot="1">
      <c r="A32" s="76" t="s">
        <v>78</v>
      </c>
      <c r="B32" s="329" t="s">
        <v>85</v>
      </c>
      <c r="C32" s="230"/>
      <c r="D32" s="230"/>
      <c r="E32" s="243"/>
    </row>
    <row r="33" spans="1:5" s="16" customFormat="1" ht="12" customHeight="1" thickBot="1">
      <c r="A33" s="68" t="s">
        <v>9</v>
      </c>
      <c r="B33" s="53" t="s">
        <v>143</v>
      </c>
      <c r="C33" s="236"/>
      <c r="D33" s="236"/>
      <c r="E33" s="237">
        <f>SUM(E34:E36)</f>
        <v>1293</v>
      </c>
    </row>
    <row r="34" spans="1:5" s="16" customFormat="1" ht="12" customHeight="1">
      <c r="A34" s="72" t="s">
        <v>79</v>
      </c>
      <c r="B34" s="57" t="s">
        <v>50</v>
      </c>
      <c r="C34" s="251"/>
      <c r="D34" s="251"/>
      <c r="E34" s="245"/>
    </row>
    <row r="35" spans="1:5" s="16" customFormat="1" ht="12" customHeight="1">
      <c r="A35" s="72" t="s">
        <v>80</v>
      </c>
      <c r="B35" s="57" t="s">
        <v>170</v>
      </c>
      <c r="C35" s="251"/>
      <c r="D35" s="251"/>
      <c r="E35" s="245"/>
    </row>
    <row r="36" spans="1:5" s="16" customFormat="1" ht="12" customHeight="1" thickBot="1">
      <c r="A36" s="70" t="s">
        <v>247</v>
      </c>
      <c r="B36" s="55" t="s">
        <v>246</v>
      </c>
      <c r="C36" s="232"/>
      <c r="D36" s="232"/>
      <c r="E36" s="233">
        <v>1293</v>
      </c>
    </row>
    <row r="37" spans="1:5" s="16" customFormat="1" ht="12" customHeight="1" thickBot="1">
      <c r="A37" s="68" t="s">
        <v>10</v>
      </c>
      <c r="B37" s="60" t="s">
        <v>89</v>
      </c>
      <c r="C37" s="229">
        <f>C5+C12+C16+C23+C30+C33</f>
        <v>156099</v>
      </c>
      <c r="D37" s="229">
        <f>D5+D12+D16+D23+D30+D33</f>
        <v>164043</v>
      </c>
      <c r="E37" s="258">
        <f>E5+E12+E16+E23+E30+E33</f>
        <v>161534</v>
      </c>
    </row>
    <row r="38" spans="1:5" s="16" customFormat="1" ht="12" customHeight="1">
      <c r="A38" s="74" t="s">
        <v>11</v>
      </c>
      <c r="B38" s="58" t="s">
        <v>90</v>
      </c>
      <c r="C38" s="252">
        <v>12276</v>
      </c>
      <c r="D38" s="252">
        <v>12276</v>
      </c>
      <c r="E38" s="253">
        <v>12276</v>
      </c>
    </row>
    <row r="39" spans="1:5" s="16" customFormat="1" ht="12" customHeight="1">
      <c r="A39" s="72" t="s">
        <v>81</v>
      </c>
      <c r="B39" s="61" t="s">
        <v>87</v>
      </c>
      <c r="C39" s="254"/>
      <c r="D39" s="254"/>
      <c r="E39" s="255"/>
    </row>
    <row r="40" spans="1:5" s="16" customFormat="1" ht="12" customHeight="1">
      <c r="A40" s="72" t="s">
        <v>82</v>
      </c>
      <c r="B40" s="62" t="s">
        <v>88</v>
      </c>
      <c r="C40" s="256"/>
      <c r="D40" s="256"/>
      <c r="E40" s="257"/>
    </row>
    <row r="41" spans="1:5" s="16" customFormat="1" ht="12" customHeight="1" thickBot="1">
      <c r="A41" s="69" t="s">
        <v>12</v>
      </c>
      <c r="B41" s="54" t="s">
        <v>58</v>
      </c>
      <c r="C41" s="230"/>
      <c r="D41" s="230"/>
      <c r="E41" s="231"/>
    </row>
    <row r="42" spans="1:5" s="16" customFormat="1" ht="12" customHeight="1" thickBot="1">
      <c r="A42" s="68" t="s">
        <v>13</v>
      </c>
      <c r="B42" s="53" t="s">
        <v>59</v>
      </c>
      <c r="C42" s="236"/>
      <c r="D42" s="236"/>
      <c r="E42" s="228"/>
    </row>
    <row r="43" spans="1:5" s="16" customFormat="1" ht="12" customHeight="1" thickBot="1">
      <c r="A43" s="68" t="s">
        <v>14</v>
      </c>
      <c r="B43" s="53" t="s">
        <v>144</v>
      </c>
      <c r="C43" s="229">
        <f>C37+C38+C40+C41+C42</f>
        <v>168375</v>
      </c>
      <c r="D43" s="229">
        <f>D37+D38+D40+D41+D42</f>
        <v>176319</v>
      </c>
      <c r="E43" s="229">
        <f>E37+E38+E40+E41+E42</f>
        <v>173810</v>
      </c>
    </row>
    <row r="44" spans="1:5" s="17" customFormat="1" ht="12.75" customHeight="1">
      <c r="A44" s="34"/>
      <c r="B44" s="35"/>
      <c r="C44" s="221"/>
      <c r="D44" s="221"/>
      <c r="E44" s="221"/>
    </row>
    <row r="45" spans="1:5" s="17" customFormat="1" ht="12.75" customHeight="1">
      <c r="A45" s="34"/>
      <c r="B45" s="35"/>
      <c r="C45" s="221"/>
      <c r="D45" s="221"/>
      <c r="E45" s="221"/>
    </row>
    <row r="46" spans="1:5" s="17" customFormat="1" ht="12.75" customHeight="1">
      <c r="A46" s="34"/>
      <c r="B46" s="35"/>
      <c r="C46" s="221"/>
      <c r="D46" s="221"/>
      <c r="E46" s="221"/>
    </row>
    <row r="47" spans="1:5" s="17" customFormat="1" ht="12.75" customHeight="1">
      <c r="A47" s="34"/>
      <c r="B47" s="35"/>
      <c r="C47" s="221"/>
      <c r="D47" s="221"/>
      <c r="E47" s="221"/>
    </row>
    <row r="48" spans="1:5" s="17" customFormat="1" ht="12.75" customHeight="1">
      <c r="A48" s="34"/>
      <c r="B48" s="35"/>
      <c r="C48" s="221"/>
      <c r="D48" s="221"/>
      <c r="E48" s="221"/>
    </row>
    <row r="49" spans="1:5" ht="12.75" customHeight="1">
      <c r="A49" s="36"/>
      <c r="B49" s="36"/>
      <c r="C49" s="222"/>
      <c r="D49" s="222"/>
      <c r="E49" s="222"/>
    </row>
    <row r="50" spans="1:5" ht="16.5" customHeight="1">
      <c r="A50" s="37" t="s">
        <v>16</v>
      </c>
      <c r="B50" s="37"/>
      <c r="C50" s="223"/>
      <c r="D50" s="223"/>
      <c r="E50" s="223"/>
    </row>
    <row r="51" spans="1:5" ht="16.5" customHeight="1" thickBot="1">
      <c r="A51" s="38"/>
      <c r="B51" s="38"/>
      <c r="C51" s="224"/>
      <c r="D51" s="224"/>
      <c r="E51" s="143" t="s">
        <v>24</v>
      </c>
    </row>
    <row r="52" spans="1:5" ht="37.5" customHeight="1" thickBot="1">
      <c r="A52" s="48" t="s">
        <v>1</v>
      </c>
      <c r="B52" s="49" t="s">
        <v>17</v>
      </c>
      <c r="C52" s="304" t="s">
        <v>208</v>
      </c>
      <c r="D52" s="304" t="s">
        <v>232</v>
      </c>
      <c r="E52" s="303" t="s">
        <v>233</v>
      </c>
    </row>
    <row r="53" spans="1:5" s="47" customFormat="1" ht="12" customHeight="1" thickBot="1">
      <c r="A53" s="50">
        <v>1</v>
      </c>
      <c r="B53" s="51">
        <v>2</v>
      </c>
      <c r="C53" s="225">
        <v>3</v>
      </c>
      <c r="D53" s="225">
        <v>4</v>
      </c>
      <c r="E53" s="226">
        <v>5</v>
      </c>
    </row>
    <row r="54" spans="1:5" ht="12" customHeight="1" thickBot="1">
      <c r="A54" s="67" t="s">
        <v>3</v>
      </c>
      <c r="B54" s="63" t="s">
        <v>98</v>
      </c>
      <c r="C54" s="229">
        <f>SUM(C55:C61)</f>
        <v>118377</v>
      </c>
      <c r="D54" s="229">
        <f>SUM(D55:D61)</f>
        <v>127334</v>
      </c>
      <c r="E54" s="263">
        <f>SUM(E55:E61)</f>
        <v>114126</v>
      </c>
    </row>
    <row r="55" spans="1:5" ht="12" customHeight="1">
      <c r="A55" s="75" t="s">
        <v>91</v>
      </c>
      <c r="B55" s="59" t="s">
        <v>18</v>
      </c>
      <c r="C55" s="238">
        <v>41470</v>
      </c>
      <c r="D55" s="238">
        <v>43181</v>
      </c>
      <c r="E55" s="239">
        <v>39684</v>
      </c>
    </row>
    <row r="56" spans="1:5" ht="12" customHeight="1">
      <c r="A56" s="70" t="s">
        <v>92</v>
      </c>
      <c r="B56" s="55" t="s">
        <v>19</v>
      </c>
      <c r="C56" s="232">
        <v>10928</v>
      </c>
      <c r="D56" s="232">
        <v>10896</v>
      </c>
      <c r="E56" s="233">
        <v>9744</v>
      </c>
    </row>
    <row r="57" spans="1:5" ht="12" customHeight="1">
      <c r="A57" s="70" t="s">
        <v>93</v>
      </c>
      <c r="B57" s="55" t="s">
        <v>20</v>
      </c>
      <c r="C57" s="249">
        <v>47294</v>
      </c>
      <c r="D57" s="249">
        <v>52621</v>
      </c>
      <c r="E57" s="248">
        <v>48177</v>
      </c>
    </row>
    <row r="58" spans="1:5" ht="12" customHeight="1">
      <c r="A58" s="70" t="s">
        <v>94</v>
      </c>
      <c r="B58" s="214" t="s">
        <v>64</v>
      </c>
      <c r="C58" s="240"/>
      <c r="D58" s="240"/>
      <c r="E58" s="248"/>
    </row>
    <row r="59" spans="1:5" ht="12" customHeight="1">
      <c r="A59" s="70" t="s">
        <v>95</v>
      </c>
      <c r="B59" s="64" t="s">
        <v>111</v>
      </c>
      <c r="C59" s="335">
        <v>6185</v>
      </c>
      <c r="D59" s="335">
        <v>7678</v>
      </c>
      <c r="E59" s="248">
        <v>7678</v>
      </c>
    </row>
    <row r="60" spans="1:5" ht="12" customHeight="1">
      <c r="A60" s="70" t="s">
        <v>96</v>
      </c>
      <c r="B60" s="55" t="s">
        <v>62</v>
      </c>
      <c r="C60" s="249">
        <v>12500</v>
      </c>
      <c r="D60" s="249">
        <v>12958</v>
      </c>
      <c r="E60" s="248">
        <v>8843</v>
      </c>
    </row>
    <row r="61" spans="1:5" ht="12" customHeight="1" thickBot="1">
      <c r="A61" s="70" t="s">
        <v>97</v>
      </c>
      <c r="B61" s="65" t="s">
        <v>21</v>
      </c>
      <c r="C61" s="249"/>
      <c r="D61" s="249"/>
      <c r="E61" s="248"/>
    </row>
    <row r="62" spans="1:5" ht="12" customHeight="1" thickBot="1">
      <c r="A62" s="68" t="s">
        <v>4</v>
      </c>
      <c r="B62" s="66" t="s">
        <v>104</v>
      </c>
      <c r="C62" s="229">
        <f>SUM(C63:C67)</f>
        <v>44453</v>
      </c>
      <c r="D62" s="229">
        <f>SUM(D63:D67)</f>
        <v>48685</v>
      </c>
      <c r="E62" s="258">
        <f>SUM(E63:E67)</f>
        <v>48685</v>
      </c>
    </row>
    <row r="63" spans="1:5" ht="12" customHeight="1">
      <c r="A63" s="72" t="s">
        <v>99</v>
      </c>
      <c r="B63" s="57" t="s">
        <v>60</v>
      </c>
      <c r="C63" s="251">
        <v>43953</v>
      </c>
      <c r="D63" s="251">
        <v>33802</v>
      </c>
      <c r="E63" s="245">
        <v>33802</v>
      </c>
    </row>
    <row r="64" spans="1:5" ht="12" customHeight="1">
      <c r="A64" s="72" t="s">
        <v>100</v>
      </c>
      <c r="B64" s="55" t="s">
        <v>67</v>
      </c>
      <c r="C64" s="232">
        <v>500</v>
      </c>
      <c r="D64" s="232">
        <v>14883</v>
      </c>
      <c r="E64" s="233">
        <v>14883</v>
      </c>
    </row>
    <row r="65" spans="1:5" ht="12" customHeight="1">
      <c r="A65" s="72" t="s">
        <v>101</v>
      </c>
      <c r="B65" s="55" t="s">
        <v>112</v>
      </c>
      <c r="C65" s="232"/>
      <c r="D65" s="232"/>
      <c r="E65" s="233"/>
    </row>
    <row r="66" spans="1:5" ht="12" customHeight="1">
      <c r="A66" s="72" t="s">
        <v>102</v>
      </c>
      <c r="B66" s="55" t="s">
        <v>61</v>
      </c>
      <c r="C66" s="232"/>
      <c r="D66" s="232"/>
      <c r="E66" s="233"/>
    </row>
    <row r="67" spans="1:5" ht="12" customHeight="1" thickBot="1">
      <c r="A67" s="73" t="s">
        <v>103</v>
      </c>
      <c r="B67" s="65" t="s">
        <v>113</v>
      </c>
      <c r="C67" s="249"/>
      <c r="D67" s="249"/>
      <c r="E67" s="248"/>
    </row>
    <row r="68" spans="1:5" ht="12" customHeight="1" thickBot="1">
      <c r="A68" s="68" t="s">
        <v>6</v>
      </c>
      <c r="B68" s="66" t="s">
        <v>105</v>
      </c>
      <c r="C68" s="229">
        <f>SUM(C69:C71)</f>
        <v>5545</v>
      </c>
      <c r="D68" s="229">
        <f>SUM(D69:D71)</f>
        <v>300</v>
      </c>
      <c r="E68" s="258">
        <f>SUM(E69:E71)</f>
        <v>0</v>
      </c>
    </row>
    <row r="69" spans="1:5" ht="12" customHeight="1">
      <c r="A69" s="72" t="s">
        <v>73</v>
      </c>
      <c r="B69" s="57" t="s">
        <v>33</v>
      </c>
      <c r="C69" s="251">
        <v>545</v>
      </c>
      <c r="D69" s="251">
        <v>300</v>
      </c>
      <c r="E69" s="245"/>
    </row>
    <row r="70" spans="1:5" ht="12" customHeight="1">
      <c r="A70" s="70" t="s">
        <v>74</v>
      </c>
      <c r="B70" s="55" t="s">
        <v>120</v>
      </c>
      <c r="C70" s="232"/>
      <c r="D70" s="232"/>
      <c r="E70" s="233"/>
    </row>
    <row r="71" spans="1:5" ht="12" customHeight="1" thickBot="1">
      <c r="A71" s="73" t="s">
        <v>75</v>
      </c>
      <c r="B71" s="55" t="s">
        <v>114</v>
      </c>
      <c r="C71" s="249">
        <v>5000</v>
      </c>
      <c r="D71" s="249"/>
      <c r="E71" s="248"/>
    </row>
    <row r="72" spans="1:5" ht="12" customHeight="1" thickBot="1">
      <c r="A72" s="68" t="s">
        <v>7</v>
      </c>
      <c r="B72" s="66" t="s">
        <v>68</v>
      </c>
      <c r="C72" s="236"/>
      <c r="D72" s="236"/>
      <c r="E72" s="228"/>
    </row>
    <row r="73" spans="1:5" ht="12" customHeight="1" thickBot="1">
      <c r="A73" s="68" t="s">
        <v>8</v>
      </c>
      <c r="B73" s="66" t="s">
        <v>69</v>
      </c>
      <c r="C73" s="236"/>
      <c r="D73" s="236"/>
      <c r="E73" s="228"/>
    </row>
    <row r="74" spans="1:5" ht="12" customHeight="1" thickBot="1">
      <c r="A74" s="68" t="s">
        <v>9</v>
      </c>
      <c r="B74" s="66" t="s">
        <v>121</v>
      </c>
      <c r="C74" s="236"/>
      <c r="D74" s="236"/>
      <c r="E74" s="228"/>
    </row>
    <row r="75" spans="1:5" ht="12" customHeight="1" thickBot="1">
      <c r="A75" s="68" t="s">
        <v>10</v>
      </c>
      <c r="B75" s="66" t="s">
        <v>145</v>
      </c>
      <c r="C75" s="236"/>
      <c r="D75" s="236"/>
      <c r="E75" s="237">
        <f>SUM(E76:E77)</f>
        <v>0</v>
      </c>
    </row>
    <row r="76" spans="1:5" ht="12" customHeight="1">
      <c r="A76" s="72" t="s">
        <v>83</v>
      </c>
      <c r="B76" s="57" t="s">
        <v>57</v>
      </c>
      <c r="C76" s="251"/>
      <c r="D76" s="251"/>
      <c r="E76" s="245"/>
    </row>
    <row r="77" spans="1:5" ht="12" customHeight="1" thickBot="1">
      <c r="A77" s="73" t="s">
        <v>84</v>
      </c>
      <c r="B77" s="65" t="s">
        <v>115</v>
      </c>
      <c r="C77" s="249"/>
      <c r="D77" s="249"/>
      <c r="E77" s="248"/>
    </row>
    <row r="78" spans="1:6" ht="12" customHeight="1" thickBot="1">
      <c r="A78" s="68" t="s">
        <v>15</v>
      </c>
      <c r="B78" s="66" t="s">
        <v>146</v>
      </c>
      <c r="C78" s="229">
        <f>C54+C62+C68+C72+C73+C74+C75</f>
        <v>168375</v>
      </c>
      <c r="D78" s="229">
        <f>D54+D62+D68+D72+D73+D74+D75</f>
        <v>176319</v>
      </c>
      <c r="E78" s="229">
        <f>E54+E62+E68+E72+E73+E74+E75</f>
        <v>162811</v>
      </c>
      <c r="F78" s="78"/>
    </row>
    <row r="79" ht="15.75">
      <c r="A79" s="18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2014. ÉVI KÖLTSÉGVETÉSÉNEK PÉNZÜGYI MÉRLEGE&amp;10
&amp;R&amp;"Times New Roman CE,Félkövér dőlt"
&amp;12 1. sz. melléklet</oddHeader>
  </headerFooter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B31" sqref="B31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24" customHeight="1" thickBot="1">
      <c r="A1" s="6"/>
      <c r="B1" s="576" t="s">
        <v>36</v>
      </c>
      <c r="C1" s="576"/>
    </row>
    <row r="2" spans="1:3" s="8" customFormat="1" ht="22.5" customHeight="1" thickBot="1">
      <c r="A2" s="389" t="s">
        <v>266</v>
      </c>
      <c r="B2" s="390" t="s">
        <v>267</v>
      </c>
      <c r="C2" s="391" t="s">
        <v>268</v>
      </c>
    </row>
    <row r="3" spans="1:3" ht="18" customHeight="1">
      <c r="A3" s="392" t="s">
        <v>26</v>
      </c>
      <c r="B3" s="393">
        <v>27506</v>
      </c>
      <c r="C3" s="394"/>
    </row>
    <row r="4" spans="1:3" ht="18" customHeight="1">
      <c r="A4" s="392" t="s">
        <v>269</v>
      </c>
      <c r="B4" s="393">
        <v>11757</v>
      </c>
      <c r="C4" s="394"/>
    </row>
    <row r="5" spans="1:3" ht="18" customHeight="1">
      <c r="A5" s="392" t="s">
        <v>270</v>
      </c>
      <c r="B5" s="393">
        <v>8486</v>
      </c>
      <c r="C5" s="394"/>
    </row>
    <row r="6" spans="1:3" ht="18" customHeight="1">
      <c r="A6" s="392" t="s">
        <v>271</v>
      </c>
      <c r="B6" s="393">
        <v>8</v>
      </c>
      <c r="C6" s="394"/>
    </row>
    <row r="7" spans="1:3" ht="18" customHeight="1">
      <c r="A7" s="392" t="s">
        <v>359</v>
      </c>
      <c r="B7" s="393">
        <v>458</v>
      </c>
      <c r="C7" s="394">
        <v>458</v>
      </c>
    </row>
    <row r="8" spans="1:3" ht="18" customHeight="1">
      <c r="A8" s="392" t="s">
        <v>272</v>
      </c>
      <c r="B8" s="393"/>
      <c r="C8" s="394">
        <v>3900</v>
      </c>
    </row>
    <row r="9" spans="1:3" ht="18" customHeight="1">
      <c r="A9" s="392" t="s">
        <v>273</v>
      </c>
      <c r="B9" s="393">
        <v>3861</v>
      </c>
      <c r="C9" s="394">
        <v>3221</v>
      </c>
    </row>
    <row r="10" spans="1:3" ht="18" customHeight="1">
      <c r="A10" s="392" t="s">
        <v>274</v>
      </c>
      <c r="B10" s="393">
        <v>10556</v>
      </c>
      <c r="C10" s="394">
        <v>9394</v>
      </c>
    </row>
    <row r="11" spans="1:3" ht="18" customHeight="1">
      <c r="A11" s="392" t="s">
        <v>275</v>
      </c>
      <c r="B11" s="393"/>
      <c r="C11" s="394">
        <v>13700</v>
      </c>
    </row>
    <row r="12" spans="1:3" ht="18" customHeight="1">
      <c r="A12" s="392" t="s">
        <v>276</v>
      </c>
      <c r="B12" s="393"/>
      <c r="C12" s="394">
        <v>28181</v>
      </c>
    </row>
    <row r="13" spans="1:3" ht="18" customHeight="1">
      <c r="A13" s="392" t="s">
        <v>277</v>
      </c>
      <c r="B13" s="393"/>
      <c r="C13" s="394">
        <v>5465</v>
      </c>
    </row>
    <row r="14" spans="1:3" ht="18" customHeight="1">
      <c r="A14" s="395" t="s">
        <v>278</v>
      </c>
      <c r="B14" s="393"/>
      <c r="C14" s="394">
        <v>4530</v>
      </c>
    </row>
    <row r="15" spans="1:3" ht="18" customHeight="1">
      <c r="A15" s="395" t="s">
        <v>279</v>
      </c>
      <c r="B15" s="393"/>
      <c r="C15" s="394">
        <v>2143</v>
      </c>
    </row>
    <row r="16" spans="1:3" ht="18" customHeight="1">
      <c r="A16" s="392" t="s">
        <v>280</v>
      </c>
      <c r="B16" s="393"/>
      <c r="C16" s="394">
        <v>30</v>
      </c>
    </row>
    <row r="17" spans="1:3" ht="18" customHeight="1">
      <c r="A17" s="396" t="s">
        <v>281</v>
      </c>
      <c r="B17" s="393"/>
      <c r="C17" s="394">
        <v>584</v>
      </c>
    </row>
    <row r="18" spans="1:3" ht="18" customHeight="1">
      <c r="A18" s="396" t="s">
        <v>282</v>
      </c>
      <c r="B18" s="393"/>
      <c r="C18" s="394">
        <v>378</v>
      </c>
    </row>
    <row r="19" spans="1:3" ht="18" customHeight="1">
      <c r="A19" s="396" t="s">
        <v>283</v>
      </c>
      <c r="B19" s="393">
        <v>9619</v>
      </c>
      <c r="C19" s="394">
        <v>10550</v>
      </c>
    </row>
    <row r="20" spans="1:3" ht="18" customHeight="1">
      <c r="A20" s="396" t="s">
        <v>284</v>
      </c>
      <c r="B20" s="397">
        <v>1068</v>
      </c>
      <c r="C20" s="394">
        <v>1089</v>
      </c>
    </row>
    <row r="21" spans="1:3" ht="18" customHeight="1">
      <c r="A21" s="396" t="s">
        <v>285</v>
      </c>
      <c r="B21" s="397">
        <v>21640</v>
      </c>
      <c r="C21" s="394">
        <v>27031</v>
      </c>
    </row>
    <row r="22" spans="1:3" ht="18" customHeight="1">
      <c r="A22" s="396" t="s">
        <v>286</v>
      </c>
      <c r="B22" s="397">
        <v>283</v>
      </c>
      <c r="C22" s="394"/>
    </row>
    <row r="23" spans="1:3" ht="18" customHeight="1">
      <c r="A23" s="396" t="s">
        <v>287</v>
      </c>
      <c r="B23" s="397">
        <v>125</v>
      </c>
      <c r="C23" s="394"/>
    </row>
    <row r="24" spans="1:3" ht="18" customHeight="1">
      <c r="A24" s="396" t="s">
        <v>33</v>
      </c>
      <c r="B24" s="397"/>
      <c r="C24" s="394"/>
    </row>
    <row r="25" spans="1:3" ht="18" customHeight="1">
      <c r="A25" s="396" t="s">
        <v>360</v>
      </c>
      <c r="B25" s="397">
        <v>2475</v>
      </c>
      <c r="C25" s="394"/>
    </row>
    <row r="26" spans="1:3" ht="24" customHeight="1">
      <c r="A26" s="396" t="s">
        <v>288</v>
      </c>
      <c r="B26" s="397">
        <v>9000</v>
      </c>
      <c r="C26" s="394"/>
    </row>
    <row r="27" spans="1:3" s="8" customFormat="1" ht="22.5" customHeight="1">
      <c r="A27" s="398" t="s">
        <v>289</v>
      </c>
      <c r="B27" s="399">
        <f>SUM(B3:B26)</f>
        <v>106842</v>
      </c>
      <c r="C27" s="400">
        <f>SUM(C3:C26)</f>
        <v>110654</v>
      </c>
    </row>
    <row r="28" spans="1:3" ht="18" customHeight="1">
      <c r="A28" s="392" t="s">
        <v>290</v>
      </c>
      <c r="B28" s="393">
        <v>21007</v>
      </c>
      <c r="C28" s="394">
        <v>47951</v>
      </c>
    </row>
    <row r="29" spans="1:3" ht="18" customHeight="1">
      <c r="A29" s="396" t="s">
        <v>291</v>
      </c>
      <c r="B29" s="397">
        <v>10911</v>
      </c>
      <c r="C29" s="394"/>
    </row>
    <row r="30" spans="1:3" ht="18" customHeight="1">
      <c r="A30" s="396" t="s">
        <v>292</v>
      </c>
      <c r="B30" s="397">
        <v>21485</v>
      </c>
      <c r="C30" s="394"/>
    </row>
    <row r="31" spans="1:3" ht="18" customHeight="1">
      <c r="A31" s="396" t="s">
        <v>293</v>
      </c>
      <c r="B31" s="397"/>
      <c r="C31" s="394">
        <v>325</v>
      </c>
    </row>
    <row r="32" spans="1:3" ht="18" customHeight="1">
      <c r="A32" s="396" t="s">
        <v>294</v>
      </c>
      <c r="B32" s="397"/>
      <c r="C32" s="394">
        <v>458</v>
      </c>
    </row>
    <row r="33" spans="1:3" ht="18" customHeight="1">
      <c r="A33" s="396" t="s">
        <v>295</v>
      </c>
      <c r="B33" s="397"/>
      <c r="C33" s="394">
        <v>1315</v>
      </c>
    </row>
    <row r="34" spans="1:3" ht="18" customHeight="1">
      <c r="A34" s="396" t="s">
        <v>296</v>
      </c>
      <c r="B34" s="397"/>
      <c r="C34" s="394">
        <v>720</v>
      </c>
    </row>
    <row r="35" spans="1:3" ht="18" customHeight="1">
      <c r="A35" s="396" t="s">
        <v>297</v>
      </c>
      <c r="B35" s="397"/>
      <c r="C35" s="394">
        <v>115</v>
      </c>
    </row>
    <row r="36" spans="1:3" ht="18" customHeight="1">
      <c r="A36" s="396" t="s">
        <v>298</v>
      </c>
      <c r="B36" s="397"/>
      <c r="C36" s="394"/>
    </row>
    <row r="37" spans="1:3" s="404" customFormat="1" ht="18" customHeight="1">
      <c r="A37" s="401" t="s">
        <v>299</v>
      </c>
      <c r="B37" s="402">
        <f>SUM(B28:B36)</f>
        <v>53403</v>
      </c>
      <c r="C37" s="403">
        <f>SUM(C28:C36)</f>
        <v>50884</v>
      </c>
    </row>
    <row r="38" spans="1:3" ht="18" customHeight="1" thickBot="1">
      <c r="A38" s="396" t="s">
        <v>300</v>
      </c>
      <c r="B38" s="397">
        <v>12276</v>
      </c>
      <c r="C38" s="394"/>
    </row>
    <row r="39" spans="1:3" ht="18" customHeight="1" thickBot="1">
      <c r="A39" s="405" t="s">
        <v>44</v>
      </c>
      <c r="B39" s="406">
        <f>B27+B37+B38</f>
        <v>172521</v>
      </c>
      <c r="C39" s="407">
        <f>C27+C37</f>
        <v>161538</v>
      </c>
    </row>
    <row r="40" ht="19.5" customHeight="1"/>
    <row r="41" ht="21.75" customHeight="1"/>
    <row r="42" ht="21" customHeight="1">
      <c r="A42" s="1"/>
    </row>
    <row r="43" ht="19.5" customHeight="1">
      <c r="A43" s="1"/>
    </row>
    <row r="44" ht="21" customHeight="1">
      <c r="A44" s="1"/>
    </row>
    <row r="45" ht="20.25" customHeight="1">
      <c r="A45" s="1"/>
    </row>
    <row r="46" ht="21" customHeight="1">
      <c r="A46" s="1"/>
    </row>
    <row r="47" ht="19.5" customHeight="1">
      <c r="A47" s="1"/>
    </row>
    <row r="48" ht="22.5" customHeight="1">
      <c r="A48" s="1"/>
    </row>
    <row r="49" ht="18.75" customHeight="1">
      <c r="A49" s="1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scale="97" r:id="rId1"/>
  <headerFooter alignWithMargins="0">
    <oddHeader>&amp;C&amp;"Times New Roman CE,Félkövér"&amp;12
Cikó Község Önkormányzata kötelező és önként vállalt feladatai forrásainak, és kiadásainak 2014. évi előirányzata&amp;R&amp;"Times New Roman CE,Félkövér dőlt"&amp;12 9.sz.melléklet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D20" sqref="D20"/>
    </sheetView>
  </sheetViews>
  <sheetFormatPr defaultColWidth="9.00390625" defaultRowHeight="12.75"/>
  <cols>
    <col min="1" max="1" width="6.50390625" style="472" customWidth="1"/>
    <col min="2" max="2" width="77.875" style="467" customWidth="1"/>
    <col min="3" max="3" width="32.50390625" style="472" customWidth="1"/>
    <col min="4" max="16384" width="9.375" style="472" customWidth="1"/>
  </cols>
  <sheetData>
    <row r="1" spans="1:3" s="462" customFormat="1" ht="25.5" customHeight="1">
      <c r="A1" s="459" t="s">
        <v>358</v>
      </c>
      <c r="B1" s="460"/>
      <c r="C1" s="461"/>
    </row>
    <row r="2" spans="1:3" s="465" customFormat="1" ht="18" customHeight="1">
      <c r="A2" s="463" t="s">
        <v>336</v>
      </c>
      <c r="B2" s="464"/>
      <c r="C2" s="463"/>
    </row>
    <row r="3" spans="1:3" s="466" customFormat="1" ht="16.5" customHeight="1">
      <c r="A3" s="577" t="s">
        <v>337</v>
      </c>
      <c r="B3" s="577"/>
      <c r="C3" s="577"/>
    </row>
    <row r="4" s="467" customFormat="1" ht="14.25" thickBot="1">
      <c r="C4" s="468" t="s">
        <v>24</v>
      </c>
    </row>
    <row r="5" spans="1:3" ht="54" customHeight="1" thickBot="1" thickTop="1">
      <c r="A5" s="469" t="s">
        <v>1</v>
      </c>
      <c r="B5" s="470" t="s">
        <v>37</v>
      </c>
      <c r="C5" s="471" t="s">
        <v>338</v>
      </c>
    </row>
    <row r="6" spans="1:3" s="476" customFormat="1" ht="19.5" customHeight="1">
      <c r="A6" s="473">
        <v>1</v>
      </c>
      <c r="B6" s="474" t="s">
        <v>339</v>
      </c>
      <c r="C6" s="475">
        <v>158951</v>
      </c>
    </row>
    <row r="7" spans="1:3" s="476" customFormat="1" ht="19.5" customHeight="1">
      <c r="A7" s="477">
        <v>2</v>
      </c>
      <c r="B7" s="478" t="s">
        <v>340</v>
      </c>
      <c r="C7" s="475">
        <v>131288</v>
      </c>
    </row>
    <row r="8" spans="1:3" s="476" customFormat="1" ht="18" customHeight="1">
      <c r="A8" s="479">
        <v>3</v>
      </c>
      <c r="B8" s="480" t="s">
        <v>341</v>
      </c>
      <c r="C8" s="481">
        <f>C6-C7</f>
        <v>27663</v>
      </c>
    </row>
    <row r="9" spans="1:3" s="476" customFormat="1" ht="18" customHeight="1">
      <c r="A9" s="477">
        <v>4</v>
      </c>
      <c r="B9" s="474" t="s">
        <v>342</v>
      </c>
      <c r="C9" s="475">
        <v>13569</v>
      </c>
    </row>
    <row r="10" spans="1:3" s="476" customFormat="1" ht="18" customHeight="1">
      <c r="A10" s="477">
        <v>5</v>
      </c>
      <c r="B10" s="478" t="s">
        <v>343</v>
      </c>
      <c r="C10" s="482">
        <v>30252</v>
      </c>
    </row>
    <row r="11" spans="1:3" s="486" customFormat="1" ht="18" customHeight="1">
      <c r="A11" s="483">
        <v>6</v>
      </c>
      <c r="B11" s="484" t="s">
        <v>344</v>
      </c>
      <c r="C11" s="485">
        <f>C9-C10</f>
        <v>-16683</v>
      </c>
    </row>
    <row r="12" spans="1:3" s="490" customFormat="1" ht="17.25" customHeight="1">
      <c r="A12" s="487">
        <v>7</v>
      </c>
      <c r="B12" s="488" t="s">
        <v>345</v>
      </c>
      <c r="C12" s="489">
        <f>C8+C11</f>
        <v>10980</v>
      </c>
    </row>
    <row r="13" spans="1:3" s="476" customFormat="1" ht="18" customHeight="1">
      <c r="A13" s="477">
        <v>8</v>
      </c>
      <c r="B13" s="478" t="s">
        <v>346</v>
      </c>
      <c r="C13" s="491">
        <v>0</v>
      </c>
    </row>
    <row r="14" spans="1:3" s="476" customFormat="1" ht="17.25" customHeight="1">
      <c r="A14" s="477">
        <v>9</v>
      </c>
      <c r="B14" s="474" t="s">
        <v>347</v>
      </c>
      <c r="C14" s="491">
        <v>0</v>
      </c>
    </row>
    <row r="15" spans="1:3" s="476" customFormat="1" ht="21.75" customHeight="1">
      <c r="A15" s="492">
        <v>10</v>
      </c>
      <c r="B15" s="493" t="s">
        <v>348</v>
      </c>
      <c r="C15" s="494">
        <f>C13-C14</f>
        <v>0</v>
      </c>
    </row>
    <row r="16" spans="1:3" s="476" customFormat="1" ht="23.25" customHeight="1">
      <c r="A16" s="477">
        <v>11</v>
      </c>
      <c r="B16" s="474" t="s">
        <v>349</v>
      </c>
      <c r="C16" s="491">
        <v>0</v>
      </c>
    </row>
    <row r="17" spans="1:3" s="476" customFormat="1" ht="21.75" customHeight="1">
      <c r="A17" s="477">
        <v>12</v>
      </c>
      <c r="B17" s="474" t="s">
        <v>350</v>
      </c>
      <c r="C17" s="491">
        <v>0</v>
      </c>
    </row>
    <row r="18" spans="1:3" s="476" customFormat="1" ht="21" customHeight="1">
      <c r="A18" s="492">
        <v>13</v>
      </c>
      <c r="B18" s="493" t="s">
        <v>351</v>
      </c>
      <c r="C18" s="494">
        <f>C16-C17</f>
        <v>0</v>
      </c>
    </row>
    <row r="19" spans="1:3" s="486" customFormat="1" ht="21" customHeight="1">
      <c r="A19" s="487">
        <v>14</v>
      </c>
      <c r="B19" s="488" t="s">
        <v>352</v>
      </c>
      <c r="C19" s="495">
        <f>C15+C18</f>
        <v>0</v>
      </c>
    </row>
    <row r="20" spans="1:3" s="499" customFormat="1" ht="21.75" customHeight="1">
      <c r="A20" s="496">
        <v>15</v>
      </c>
      <c r="B20" s="497" t="s">
        <v>353</v>
      </c>
      <c r="C20" s="498">
        <f>C12+C19</f>
        <v>10980</v>
      </c>
    </row>
    <row r="21" spans="1:3" s="499" customFormat="1" ht="21" customHeight="1">
      <c r="A21" s="500">
        <v>16</v>
      </c>
      <c r="B21" s="501" t="s">
        <v>354</v>
      </c>
      <c r="C21" s="502">
        <v>2820</v>
      </c>
    </row>
    <row r="22" spans="1:3" s="506" customFormat="1" ht="26.25" customHeight="1">
      <c r="A22" s="503">
        <v>17</v>
      </c>
      <c r="B22" s="504" t="s">
        <v>355</v>
      </c>
      <c r="C22" s="505">
        <f>C12-C21</f>
        <v>8160</v>
      </c>
    </row>
    <row r="23" spans="1:3" ht="30.75" customHeight="1">
      <c r="A23" s="507">
        <v>18</v>
      </c>
      <c r="B23" s="508" t="s">
        <v>356</v>
      </c>
      <c r="C23" s="509">
        <f>C19*0.1</f>
        <v>0</v>
      </c>
    </row>
    <row r="24" spans="1:3" s="513" customFormat="1" ht="24" customHeight="1" thickBot="1">
      <c r="A24" s="510">
        <v>19</v>
      </c>
      <c r="B24" s="511" t="s">
        <v>357</v>
      </c>
      <c r="C24" s="512">
        <f>C19-C23</f>
        <v>0</v>
      </c>
    </row>
    <row r="25" ht="13.5" thickTop="1"/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scale="81" r:id="rId1"/>
  <headerFooter alignWithMargins="0">
    <oddHeader>&amp;R&amp;"Times New Roman CE,Félkövér dőlt"&amp;12 10.sz.melléklet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34" sqref="G34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19" t="s">
        <v>226</v>
      </c>
    </row>
    <row r="2" spans="1:8" s="408" customFormat="1" ht="26.25" customHeight="1">
      <c r="A2" s="578" t="s">
        <v>301</v>
      </c>
      <c r="B2" s="580" t="s">
        <v>326</v>
      </c>
      <c r="C2" s="578" t="s">
        <v>327</v>
      </c>
      <c r="D2" s="578" t="s">
        <v>328</v>
      </c>
      <c r="E2" s="439" t="s">
        <v>329</v>
      </c>
      <c r="F2" s="440"/>
      <c r="G2" s="440"/>
      <c r="H2" s="441"/>
    </row>
    <row r="3" spans="1:8" s="412" customFormat="1" ht="32.25" customHeight="1" thickBot="1">
      <c r="A3" s="579"/>
      <c r="B3" s="581"/>
      <c r="C3" s="581"/>
      <c r="D3" s="579"/>
      <c r="E3" s="442" t="s">
        <v>307</v>
      </c>
      <c r="F3" s="443" t="s">
        <v>308</v>
      </c>
      <c r="G3" s="443" t="s">
        <v>309</v>
      </c>
      <c r="H3" s="444" t="s">
        <v>330</v>
      </c>
    </row>
    <row r="4" spans="1:8" s="418" customFormat="1" ht="18" customHeight="1" thickBot="1">
      <c r="A4" s="445">
        <v>1</v>
      </c>
      <c r="B4" s="446">
        <v>2</v>
      </c>
      <c r="C4" s="446">
        <v>3</v>
      </c>
      <c r="D4" s="447">
        <v>4</v>
      </c>
      <c r="E4" s="445">
        <v>5</v>
      </c>
      <c r="F4" s="447">
        <v>6</v>
      </c>
      <c r="G4" s="447">
        <v>7</v>
      </c>
      <c r="H4" s="448">
        <v>8</v>
      </c>
    </row>
    <row r="5" spans="1:8" ht="18" customHeight="1" thickBot="1">
      <c r="A5" s="449" t="s">
        <v>3</v>
      </c>
      <c r="B5" s="419" t="s">
        <v>331</v>
      </c>
      <c r="C5" s="450"/>
      <c r="D5" s="451"/>
      <c r="E5" s="452">
        <f>SUM(E6:E9)</f>
        <v>0</v>
      </c>
      <c r="F5" s="453">
        <f>SUM(F6:F9)</f>
        <v>0</v>
      </c>
      <c r="G5" s="453">
        <f>SUM(G6:G9)</f>
        <v>0</v>
      </c>
      <c r="H5" s="407">
        <f>SUM(H6:H9)</f>
        <v>0</v>
      </c>
    </row>
    <row r="6" spans="1:8" ht="18" customHeight="1">
      <c r="A6" s="454" t="s">
        <v>4</v>
      </c>
      <c r="B6" s="427" t="s">
        <v>332</v>
      </c>
      <c r="C6" s="455"/>
      <c r="D6" s="428"/>
      <c r="E6" s="430"/>
      <c r="F6" s="431"/>
      <c r="G6" s="431"/>
      <c r="H6" s="432"/>
    </row>
    <row r="7" spans="1:8" ht="18" customHeight="1">
      <c r="A7" s="454" t="s">
        <v>6</v>
      </c>
      <c r="B7" s="427" t="s">
        <v>321</v>
      </c>
      <c r="C7" s="455"/>
      <c r="D7" s="428"/>
      <c r="E7" s="430"/>
      <c r="F7" s="431"/>
      <c r="G7" s="431"/>
      <c r="H7" s="432"/>
    </row>
    <row r="8" spans="1:8" ht="18" customHeight="1">
      <c r="A8" s="454" t="s">
        <v>7</v>
      </c>
      <c r="B8" s="427" t="s">
        <v>321</v>
      </c>
      <c r="C8" s="455"/>
      <c r="D8" s="428"/>
      <c r="E8" s="430"/>
      <c r="F8" s="431"/>
      <c r="G8" s="431"/>
      <c r="H8" s="432"/>
    </row>
    <row r="9" spans="1:8" ht="18" customHeight="1" thickBot="1">
      <c r="A9" s="454" t="s">
        <v>8</v>
      </c>
      <c r="B9" s="427" t="s">
        <v>321</v>
      </c>
      <c r="C9" s="455"/>
      <c r="D9" s="428"/>
      <c r="E9" s="430"/>
      <c r="F9" s="431"/>
      <c r="G9" s="431"/>
      <c r="H9" s="432"/>
    </row>
    <row r="10" spans="1:8" ht="18" customHeight="1" thickBot="1">
      <c r="A10" s="449" t="s">
        <v>9</v>
      </c>
      <c r="B10" s="419" t="s">
        <v>333</v>
      </c>
      <c r="C10" s="450"/>
      <c r="D10" s="451"/>
      <c r="E10" s="452">
        <f>SUM(E11:E14)</f>
        <v>0</v>
      </c>
      <c r="F10" s="456">
        <f>SUM(F11:F14)</f>
        <v>0</v>
      </c>
      <c r="G10" s="456">
        <f>SUM(G11:G14)</f>
        <v>0</v>
      </c>
      <c r="H10" s="457">
        <f>SUM(H11:H14)</f>
        <v>0</v>
      </c>
    </row>
    <row r="11" spans="1:8" ht="18" customHeight="1">
      <c r="A11" s="454" t="s">
        <v>10</v>
      </c>
      <c r="B11" s="427" t="s">
        <v>334</v>
      </c>
      <c r="C11" s="455"/>
      <c r="D11" s="428"/>
      <c r="E11" s="430"/>
      <c r="F11" s="431"/>
      <c r="G11" s="431"/>
      <c r="H11" s="432"/>
    </row>
    <row r="12" spans="1:8" ht="18" customHeight="1">
      <c r="A12" s="454" t="s">
        <v>11</v>
      </c>
      <c r="B12" s="427"/>
      <c r="C12" s="455"/>
      <c r="D12" s="428"/>
      <c r="E12" s="430"/>
      <c r="F12" s="431"/>
      <c r="G12" s="431"/>
      <c r="H12" s="432"/>
    </row>
    <row r="13" spans="1:8" ht="18" customHeight="1">
      <c r="A13" s="454" t="s">
        <v>12</v>
      </c>
      <c r="B13" s="427" t="s">
        <v>321</v>
      </c>
      <c r="C13" s="455"/>
      <c r="D13" s="428"/>
      <c r="E13" s="430"/>
      <c r="F13" s="431"/>
      <c r="G13" s="431"/>
      <c r="H13" s="432"/>
    </row>
    <row r="14" spans="1:8" ht="18" customHeight="1" thickBot="1">
      <c r="A14" s="454" t="s">
        <v>13</v>
      </c>
      <c r="B14" s="427" t="s">
        <v>321</v>
      </c>
      <c r="C14" s="455"/>
      <c r="D14" s="428"/>
      <c r="E14" s="430"/>
      <c r="F14" s="431"/>
      <c r="G14" s="431"/>
      <c r="H14" s="432"/>
    </row>
    <row r="15" spans="1:8" ht="18" customHeight="1" thickBot="1">
      <c r="A15" s="449" t="s">
        <v>14</v>
      </c>
      <c r="B15" s="419" t="s">
        <v>335</v>
      </c>
      <c r="C15" s="450"/>
      <c r="D15" s="451"/>
      <c r="E15" s="458">
        <f>E5+E10</f>
        <v>0</v>
      </c>
      <c r="F15" s="453">
        <f>F5+F10</f>
        <v>0</v>
      </c>
      <c r="G15" s="453">
        <f>G5+G10</f>
        <v>0</v>
      </c>
      <c r="H15" s="407">
        <f>H5+H10</f>
        <v>0</v>
      </c>
    </row>
  </sheetData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Roman,Félkövér"&amp;14
Az önkormányzat által felvett hitelállomány alakulása
 lejárat és eszközök szerinti bontásban&amp;R&amp;"Times New Roman CE,Félkövér dőlt"&amp;12 11.sz.melléklet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N22" sqref="N22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19" t="s">
        <v>226</v>
      </c>
    </row>
    <row r="2" spans="1:9" s="408" customFormat="1" ht="26.25" customHeight="1">
      <c r="A2" s="587" t="s">
        <v>301</v>
      </c>
      <c r="B2" s="585" t="s">
        <v>302</v>
      </c>
      <c r="C2" s="589" t="s">
        <v>303</v>
      </c>
      <c r="D2" s="589" t="s">
        <v>304</v>
      </c>
      <c r="E2" s="582" t="s">
        <v>305</v>
      </c>
      <c r="F2" s="583"/>
      <c r="G2" s="583"/>
      <c r="H2" s="584"/>
      <c r="I2" s="585" t="s">
        <v>306</v>
      </c>
    </row>
    <row r="3" spans="1:9" s="412" customFormat="1" ht="32.25" customHeight="1" thickBot="1">
      <c r="A3" s="588"/>
      <c r="B3" s="586"/>
      <c r="C3" s="586"/>
      <c r="D3" s="590"/>
      <c r="E3" s="409" t="s">
        <v>307</v>
      </c>
      <c r="F3" s="410" t="s">
        <v>308</v>
      </c>
      <c r="G3" s="410" t="s">
        <v>309</v>
      </c>
      <c r="H3" s="411" t="s">
        <v>310</v>
      </c>
      <c r="I3" s="586"/>
    </row>
    <row r="4" spans="1:9" s="418" customFormat="1" ht="18" customHeight="1" thickBot="1">
      <c r="A4" s="413">
        <v>1</v>
      </c>
      <c r="B4" s="414">
        <v>2</v>
      </c>
      <c r="C4" s="415">
        <v>3</v>
      </c>
      <c r="D4" s="414">
        <v>4</v>
      </c>
      <c r="E4" s="413">
        <v>5</v>
      </c>
      <c r="F4" s="415">
        <v>6</v>
      </c>
      <c r="G4" s="415">
        <v>7</v>
      </c>
      <c r="H4" s="416">
        <v>8</v>
      </c>
      <c r="I4" s="417" t="s">
        <v>311</v>
      </c>
    </row>
    <row r="5" spans="1:9" ht="33.75" customHeight="1" thickBot="1">
      <c r="A5" s="11" t="s">
        <v>3</v>
      </c>
      <c r="B5" s="419" t="s">
        <v>312</v>
      </c>
      <c r="C5" s="420"/>
      <c r="D5" s="421">
        <f>SUM(D6:D7)</f>
        <v>0</v>
      </c>
      <c r="E5" s="422">
        <f>SUM(E6:E7)</f>
        <v>0</v>
      </c>
      <c r="F5" s="423">
        <f>SUM(F6:F7)</f>
        <v>0</v>
      </c>
      <c r="G5" s="423">
        <f>SUM(G6:G7)</f>
        <v>0</v>
      </c>
      <c r="H5" s="424">
        <f>SUM(H6:H7)</f>
        <v>0</v>
      </c>
      <c r="I5" s="425">
        <f>SUM(D5:H5)</f>
        <v>0</v>
      </c>
    </row>
    <row r="6" spans="1:9" ht="21" customHeight="1">
      <c r="A6" s="426" t="s">
        <v>4</v>
      </c>
      <c r="B6" s="427" t="s">
        <v>313</v>
      </c>
      <c r="C6" s="428"/>
      <c r="D6" s="429"/>
      <c r="E6" s="430"/>
      <c r="F6" s="431"/>
      <c r="G6" s="431"/>
      <c r="H6" s="432"/>
      <c r="I6" s="433">
        <f aca="true" t="shared" si="0" ref="I6:I17">SUM(D6:H6)</f>
        <v>0</v>
      </c>
    </row>
    <row r="7" spans="1:9" ht="21" customHeight="1" thickBot="1">
      <c r="A7" s="426" t="s">
        <v>6</v>
      </c>
      <c r="B7" s="427" t="s">
        <v>314</v>
      </c>
      <c r="C7" s="428"/>
      <c r="D7" s="429"/>
      <c r="E7" s="430"/>
      <c r="F7" s="431"/>
      <c r="G7" s="431"/>
      <c r="H7" s="432"/>
      <c r="I7" s="433">
        <f t="shared" si="0"/>
        <v>0</v>
      </c>
    </row>
    <row r="8" spans="1:9" ht="36" customHeight="1" thickBot="1">
      <c r="A8" s="11" t="s">
        <v>7</v>
      </c>
      <c r="B8" s="434" t="s">
        <v>315</v>
      </c>
      <c r="C8" s="420"/>
      <c r="D8" s="421">
        <f aca="true" t="shared" si="1" ref="D8:I8">SUM(D9:D12)</f>
        <v>0</v>
      </c>
      <c r="E8" s="435">
        <f t="shared" si="1"/>
        <v>0</v>
      </c>
      <c r="F8" s="436">
        <f t="shared" si="1"/>
        <v>0</v>
      </c>
      <c r="G8" s="436">
        <f t="shared" si="1"/>
        <v>0</v>
      </c>
      <c r="H8" s="424">
        <f t="shared" si="1"/>
        <v>0</v>
      </c>
      <c r="I8" s="421">
        <f t="shared" si="1"/>
        <v>0</v>
      </c>
    </row>
    <row r="9" spans="1:9" ht="21" customHeight="1">
      <c r="A9" s="426" t="s">
        <v>8</v>
      </c>
      <c r="B9" s="427" t="s">
        <v>316</v>
      </c>
      <c r="C9" s="428"/>
      <c r="D9" s="429"/>
      <c r="E9" s="430"/>
      <c r="F9" s="431"/>
      <c r="G9" s="431"/>
      <c r="H9" s="432"/>
      <c r="I9" s="433">
        <f>SUM(D9:H9)</f>
        <v>0</v>
      </c>
    </row>
    <row r="10" spans="1:9" ht="21" customHeight="1">
      <c r="A10" s="426" t="s">
        <v>9</v>
      </c>
      <c r="B10" s="437" t="s">
        <v>317</v>
      </c>
      <c r="C10" s="428"/>
      <c r="D10" s="429"/>
      <c r="E10" s="430"/>
      <c r="F10" s="431"/>
      <c r="G10" s="431"/>
      <c r="H10" s="432"/>
      <c r="I10" s="433">
        <f>SUM(D10:H10)</f>
        <v>0</v>
      </c>
    </row>
    <row r="11" spans="1:9" ht="21" customHeight="1">
      <c r="A11" s="426" t="s">
        <v>10</v>
      </c>
      <c r="B11" s="427" t="s">
        <v>318</v>
      </c>
      <c r="C11" s="428"/>
      <c r="D11" s="429"/>
      <c r="E11" s="430"/>
      <c r="F11" s="431"/>
      <c r="G11" s="431"/>
      <c r="H11" s="432"/>
      <c r="I11" s="433">
        <f>SUM(D11:H11)</f>
        <v>0</v>
      </c>
    </row>
    <row r="12" spans="1:9" ht="18" customHeight="1" thickBot="1">
      <c r="A12" s="426" t="s">
        <v>11</v>
      </c>
      <c r="B12" s="427" t="s">
        <v>319</v>
      </c>
      <c r="C12" s="428"/>
      <c r="D12" s="429"/>
      <c r="E12" s="430"/>
      <c r="F12" s="431"/>
      <c r="G12" s="431"/>
      <c r="H12" s="432"/>
      <c r="I12" s="433">
        <f>SUM(D12:H12)</f>
        <v>0</v>
      </c>
    </row>
    <row r="13" spans="1:9" ht="21" customHeight="1" thickBot="1">
      <c r="A13" s="11" t="s">
        <v>12</v>
      </c>
      <c r="B13" s="434" t="s">
        <v>320</v>
      </c>
      <c r="C13" s="420"/>
      <c r="D13" s="421">
        <f>SUM(D14:D14)</f>
        <v>0</v>
      </c>
      <c r="E13" s="422">
        <f>SUM(E14:E14)</f>
        <v>0</v>
      </c>
      <c r="F13" s="423">
        <f>SUM(F14:F14)</f>
        <v>0</v>
      </c>
      <c r="G13" s="423">
        <f>SUM(G14:G14)</f>
        <v>0</v>
      </c>
      <c r="H13" s="424">
        <f>SUM(H14:H14)</f>
        <v>0</v>
      </c>
      <c r="I13" s="425">
        <f t="shared" si="0"/>
        <v>0</v>
      </c>
    </row>
    <row r="14" spans="1:9" ht="21" customHeight="1" thickBot="1">
      <c r="A14" s="426" t="s">
        <v>13</v>
      </c>
      <c r="B14" s="427" t="s">
        <v>321</v>
      </c>
      <c r="C14" s="428"/>
      <c r="D14" s="429"/>
      <c r="E14" s="430"/>
      <c r="F14" s="431"/>
      <c r="G14" s="431"/>
      <c r="H14" s="432"/>
      <c r="I14" s="433">
        <f t="shared" si="0"/>
        <v>0</v>
      </c>
    </row>
    <row r="15" spans="1:9" ht="21" customHeight="1" thickBot="1">
      <c r="A15" s="11" t="s">
        <v>14</v>
      </c>
      <c r="B15" s="434" t="s">
        <v>322</v>
      </c>
      <c r="C15" s="420"/>
      <c r="D15" s="421">
        <f>SUM(D16:D16)</f>
        <v>0</v>
      </c>
      <c r="E15" s="422">
        <f>SUM(E16:E16)</f>
        <v>0</v>
      </c>
      <c r="F15" s="423">
        <f>SUM(F16:F16)</f>
        <v>0</v>
      </c>
      <c r="G15" s="423">
        <f>SUM(G16:G16)</f>
        <v>0</v>
      </c>
      <c r="H15" s="424">
        <f>SUM(H16:H16)</f>
        <v>0</v>
      </c>
      <c r="I15" s="425">
        <f t="shared" si="0"/>
        <v>0</v>
      </c>
    </row>
    <row r="16" spans="1:9" ht="21" customHeight="1" thickBot="1">
      <c r="A16" s="426" t="s">
        <v>323</v>
      </c>
      <c r="B16" s="427"/>
      <c r="C16" s="428"/>
      <c r="D16" s="429"/>
      <c r="E16" s="430"/>
      <c r="F16" s="431"/>
      <c r="G16" s="431"/>
      <c r="H16" s="432"/>
      <c r="I16" s="433">
        <f t="shared" si="0"/>
        <v>0</v>
      </c>
    </row>
    <row r="17" spans="1:9" ht="21" customHeight="1" thickBot="1">
      <c r="A17" s="11" t="s">
        <v>324</v>
      </c>
      <c r="B17" s="419" t="s">
        <v>325</v>
      </c>
      <c r="C17" s="438"/>
      <c r="D17" s="421">
        <f>D5+D8+D13+D15</f>
        <v>0</v>
      </c>
      <c r="E17" s="422">
        <f>E5+E8+E13+E15</f>
        <v>0</v>
      </c>
      <c r="F17" s="423">
        <f>F5+F8+F13+F15</f>
        <v>0</v>
      </c>
      <c r="G17" s="423">
        <f>G5+G8+G13+G15</f>
        <v>0</v>
      </c>
      <c r="H17" s="424">
        <f>H5+H8+H13+H15</f>
        <v>0</v>
      </c>
      <c r="I17" s="425">
        <f t="shared" si="0"/>
        <v>0</v>
      </c>
    </row>
  </sheetData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Roman,Félkövér"&amp;14
Többéves kihatással járó döntésekből származó kötelezettségek
célok szerint, évenkénti bontásban&amp;R&amp;"Times New Roman,Félkövér dőlt"&amp;12 12.sz.melléklet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9">
      <selection activeCell="J14" sqref="J14"/>
    </sheetView>
  </sheetViews>
  <sheetFormatPr defaultColWidth="9.00390625" defaultRowHeight="12.75"/>
  <cols>
    <col min="1" max="1" width="61.50390625" style="519" customWidth="1"/>
    <col min="2" max="2" width="9.00390625" style="519" bestFit="1" customWidth="1"/>
    <col min="3" max="5" width="20.625" style="520" customWidth="1"/>
    <col min="6" max="16384" width="9.375" style="519" customWidth="1"/>
  </cols>
  <sheetData>
    <row r="1" spans="1:5" s="518" customFormat="1" ht="19.5" customHeight="1" thickBot="1">
      <c r="A1" s="514" t="s">
        <v>361</v>
      </c>
      <c r="B1" s="515" t="s">
        <v>362</v>
      </c>
      <c r="C1" s="516" t="s">
        <v>363</v>
      </c>
      <c r="D1" s="516" t="s">
        <v>364</v>
      </c>
      <c r="E1" s="517" t="s">
        <v>365</v>
      </c>
    </row>
    <row r="2" ht="13.5" thickBot="1"/>
    <row r="3" spans="1:5" ht="12.75">
      <c r="A3" s="521" t="s">
        <v>366</v>
      </c>
      <c r="B3" s="522"/>
      <c r="C3" s="523">
        <v>1176000</v>
      </c>
      <c r="D3" s="523">
        <v>1176000</v>
      </c>
      <c r="E3" s="524">
        <f>C3-D3</f>
        <v>0</v>
      </c>
    </row>
    <row r="4" spans="1:5" ht="13.5" thickBot="1">
      <c r="A4" s="525" t="s">
        <v>367</v>
      </c>
      <c r="B4" s="526"/>
      <c r="C4" s="527">
        <v>327663</v>
      </c>
      <c r="D4" s="527">
        <v>327663</v>
      </c>
      <c r="E4" s="528">
        <f>C4-D4</f>
        <v>0</v>
      </c>
    </row>
    <row r="5" spans="1:5" ht="14.25" thickBot="1" thickTop="1">
      <c r="A5" s="529" t="s">
        <v>368</v>
      </c>
      <c r="B5" s="530"/>
      <c r="C5" s="531">
        <f>SUM(C3:C4)</f>
        <v>1503663</v>
      </c>
      <c r="D5" s="531">
        <f>SUM(D3:D4)</f>
        <v>1503663</v>
      </c>
      <c r="E5" s="532">
        <f>C5-D5</f>
        <v>0</v>
      </c>
    </row>
    <row r="6" ht="13.5" thickBot="1"/>
    <row r="7" spans="1:5" ht="12.75">
      <c r="A7" s="521" t="s">
        <v>369</v>
      </c>
      <c r="B7" s="522">
        <v>130</v>
      </c>
      <c r="C7" s="523">
        <v>16796933</v>
      </c>
      <c r="D7" s="523"/>
      <c r="E7" s="524">
        <f>C7-D7</f>
        <v>16796933</v>
      </c>
    </row>
    <row r="8" spans="1:5" ht="12.75">
      <c r="A8" s="533" t="s">
        <v>370</v>
      </c>
      <c r="B8" s="534">
        <v>7</v>
      </c>
      <c r="C8" s="535">
        <v>11137929</v>
      </c>
      <c r="D8" s="535"/>
      <c r="E8" s="536">
        <f aca="true" t="shared" si="0" ref="E8:E24">C8-D8</f>
        <v>11137929</v>
      </c>
    </row>
    <row r="9" spans="1:5" ht="12.75">
      <c r="A9" s="533" t="s">
        <v>371</v>
      </c>
      <c r="B9" s="534">
        <v>65</v>
      </c>
      <c r="C9" s="535">
        <v>7430050</v>
      </c>
      <c r="D9" s="535"/>
      <c r="E9" s="536">
        <f t="shared" si="0"/>
        <v>7430050</v>
      </c>
    </row>
    <row r="10" spans="1:5" ht="12.75">
      <c r="A10" s="533" t="s">
        <v>372</v>
      </c>
      <c r="B10" s="534">
        <v>6</v>
      </c>
      <c r="C10" s="535">
        <v>1387000</v>
      </c>
      <c r="D10" s="535"/>
      <c r="E10" s="536">
        <f t="shared" si="0"/>
        <v>1387000</v>
      </c>
    </row>
    <row r="11" spans="1:5" ht="12.75">
      <c r="A11" s="533" t="s">
        <v>373</v>
      </c>
      <c r="B11" s="534">
        <v>1</v>
      </c>
      <c r="C11" s="535">
        <v>10000</v>
      </c>
      <c r="D11" s="535"/>
      <c r="E11" s="536">
        <f t="shared" si="0"/>
        <v>10000</v>
      </c>
    </row>
    <row r="12" spans="1:5" ht="12.75">
      <c r="A12" s="533" t="s">
        <v>374</v>
      </c>
      <c r="B12" s="534">
        <v>2</v>
      </c>
      <c r="C12" s="535">
        <v>6377688</v>
      </c>
      <c r="D12" s="535">
        <v>935560</v>
      </c>
      <c r="E12" s="536">
        <f t="shared" si="0"/>
        <v>5442128</v>
      </c>
    </row>
    <row r="13" spans="1:5" ht="12.75">
      <c r="A13" s="533" t="s">
        <v>375</v>
      </c>
      <c r="B13" s="534">
        <v>11</v>
      </c>
      <c r="C13" s="535">
        <v>153551869</v>
      </c>
      <c r="D13" s="535">
        <v>24850328</v>
      </c>
      <c r="E13" s="536">
        <f t="shared" si="0"/>
        <v>128701541</v>
      </c>
    </row>
    <row r="14" spans="1:5" ht="12.75">
      <c r="A14" s="533" t="s">
        <v>376</v>
      </c>
      <c r="B14" s="534">
        <v>9</v>
      </c>
      <c r="C14" s="535">
        <v>6324000</v>
      </c>
      <c r="D14" s="535">
        <v>1158980</v>
      </c>
      <c r="E14" s="536">
        <f t="shared" si="0"/>
        <v>5165020</v>
      </c>
    </row>
    <row r="15" spans="1:5" ht="12.75">
      <c r="A15" s="533" t="s">
        <v>377</v>
      </c>
      <c r="B15" s="534">
        <v>2</v>
      </c>
      <c r="C15" s="535">
        <v>673000</v>
      </c>
      <c r="D15" s="535"/>
      <c r="E15" s="536">
        <f t="shared" si="0"/>
        <v>673000</v>
      </c>
    </row>
    <row r="16" spans="1:5" ht="12.75">
      <c r="A16" s="533" t="s">
        <v>378</v>
      </c>
      <c r="B16" s="534">
        <v>4</v>
      </c>
      <c r="C16" s="535">
        <v>47000</v>
      </c>
      <c r="D16" s="535"/>
      <c r="E16" s="536">
        <f t="shared" si="0"/>
        <v>47000</v>
      </c>
    </row>
    <row r="17" spans="1:5" ht="12.75">
      <c r="A17" s="533" t="s">
        <v>379</v>
      </c>
      <c r="B17" s="534">
        <v>3</v>
      </c>
      <c r="C17" s="535">
        <v>79000</v>
      </c>
      <c r="D17" s="535"/>
      <c r="E17" s="536">
        <f t="shared" si="0"/>
        <v>79000</v>
      </c>
    </row>
    <row r="18" spans="1:5" ht="12.75">
      <c r="A18" s="533" t="s">
        <v>380</v>
      </c>
      <c r="B18" s="534">
        <v>235</v>
      </c>
      <c r="C18" s="535">
        <v>271963895</v>
      </c>
      <c r="D18" s="535">
        <v>82462044</v>
      </c>
      <c r="E18" s="536">
        <f t="shared" si="0"/>
        <v>189501851</v>
      </c>
    </row>
    <row r="19" spans="1:5" ht="12.75">
      <c r="A19" s="533" t="s">
        <v>381</v>
      </c>
      <c r="B19" s="534">
        <v>12</v>
      </c>
      <c r="C19" s="535">
        <v>23988707</v>
      </c>
      <c r="D19" s="535">
        <v>5616421</v>
      </c>
      <c r="E19" s="536">
        <f t="shared" si="0"/>
        <v>18372286</v>
      </c>
    </row>
    <row r="20" spans="1:5" ht="12.75">
      <c r="A20" s="533" t="s">
        <v>382</v>
      </c>
      <c r="B20" s="534">
        <v>5</v>
      </c>
      <c r="C20" s="535">
        <v>4415156</v>
      </c>
      <c r="D20" s="535">
        <v>573057</v>
      </c>
      <c r="E20" s="536">
        <f t="shared" si="0"/>
        <v>3842099</v>
      </c>
    </row>
    <row r="21" spans="1:5" ht="12.75">
      <c r="A21" s="533" t="s">
        <v>374</v>
      </c>
      <c r="B21" s="534">
        <v>1</v>
      </c>
      <c r="C21" s="535">
        <v>60000</v>
      </c>
      <c r="D21" s="535">
        <v>60000</v>
      </c>
      <c r="E21" s="536">
        <f>C21-D21</f>
        <v>0</v>
      </c>
    </row>
    <row r="22" spans="1:5" ht="12.75">
      <c r="A22" s="533" t="s">
        <v>383</v>
      </c>
      <c r="B22" s="534">
        <v>8</v>
      </c>
      <c r="C22" s="535">
        <v>357000</v>
      </c>
      <c r="D22" s="535"/>
      <c r="E22" s="536">
        <f t="shared" si="0"/>
        <v>357000</v>
      </c>
    </row>
    <row r="23" spans="1:5" ht="12.75">
      <c r="A23" s="533" t="s">
        <v>384</v>
      </c>
      <c r="B23" s="534">
        <v>1</v>
      </c>
      <c r="C23" s="535">
        <v>974500</v>
      </c>
      <c r="D23" s="535">
        <v>369645</v>
      </c>
      <c r="E23" s="536">
        <f t="shared" si="0"/>
        <v>604855</v>
      </c>
    </row>
    <row r="24" spans="1:5" ht="13.5" thickBot="1">
      <c r="A24" s="537" t="s">
        <v>385</v>
      </c>
      <c r="B24" s="538">
        <v>8</v>
      </c>
      <c r="C24" s="539">
        <v>328150407</v>
      </c>
      <c r="D24" s="539">
        <v>139137326</v>
      </c>
      <c r="E24" s="540">
        <f t="shared" si="0"/>
        <v>189013081</v>
      </c>
    </row>
    <row r="25" spans="1:5" ht="13.5" thickBot="1">
      <c r="A25" s="541" t="s">
        <v>386</v>
      </c>
      <c r="B25" s="542">
        <f>SUM(B7:B24)</f>
        <v>510</v>
      </c>
      <c r="C25" s="542">
        <f>SUM(C7:C24)</f>
        <v>833724134</v>
      </c>
      <c r="D25" s="542">
        <f>SUM(D7:D24)</f>
        <v>255163361</v>
      </c>
      <c r="E25" s="543">
        <f>SUM(E7:E24)</f>
        <v>578560773</v>
      </c>
    </row>
    <row r="26" spans="1:5" ht="12.75">
      <c r="A26" s="544" t="s">
        <v>387</v>
      </c>
      <c r="B26" s="545"/>
      <c r="C26" s="546">
        <v>154184</v>
      </c>
      <c r="D26" s="546">
        <v>133408</v>
      </c>
      <c r="E26" s="547">
        <f>C26-D26</f>
        <v>20776</v>
      </c>
    </row>
    <row r="27" spans="1:5" ht="12.75">
      <c r="A27" s="533" t="s">
        <v>388</v>
      </c>
      <c r="B27" s="534"/>
      <c r="C27" s="535">
        <v>121804</v>
      </c>
      <c r="D27" s="535">
        <v>105391</v>
      </c>
      <c r="E27" s="536">
        <f aca="true" t="shared" si="1" ref="E27:E43">C27-D27</f>
        <v>16413</v>
      </c>
    </row>
    <row r="28" spans="1:5" ht="12.75">
      <c r="A28" s="533" t="s">
        <v>389</v>
      </c>
      <c r="B28" s="534"/>
      <c r="C28" s="535">
        <v>348000</v>
      </c>
      <c r="D28" s="535">
        <v>348000</v>
      </c>
      <c r="E28" s="536">
        <f t="shared" si="1"/>
        <v>0</v>
      </c>
    </row>
    <row r="29" spans="1:5" ht="12.75">
      <c r="A29" s="533" t="s">
        <v>390</v>
      </c>
      <c r="B29" s="534"/>
      <c r="C29" s="535">
        <v>102077</v>
      </c>
      <c r="D29" s="535">
        <v>88322</v>
      </c>
      <c r="E29" s="536">
        <f t="shared" si="1"/>
        <v>13755</v>
      </c>
    </row>
    <row r="30" spans="1:5" ht="12.75">
      <c r="A30" s="533" t="s">
        <v>391</v>
      </c>
      <c r="B30" s="534"/>
      <c r="C30" s="535">
        <v>111051</v>
      </c>
      <c r="D30" s="535">
        <v>96084</v>
      </c>
      <c r="E30" s="536">
        <f t="shared" si="1"/>
        <v>14967</v>
      </c>
    </row>
    <row r="31" spans="1:5" ht="12.75">
      <c r="A31" s="533" t="s">
        <v>392</v>
      </c>
      <c r="B31" s="534"/>
      <c r="C31" s="535">
        <v>118280</v>
      </c>
      <c r="D31" s="535">
        <v>118280</v>
      </c>
      <c r="E31" s="536">
        <f t="shared" si="1"/>
        <v>0</v>
      </c>
    </row>
    <row r="32" spans="1:5" ht="12.75">
      <c r="A32" s="533" t="s">
        <v>393</v>
      </c>
      <c r="B32" s="534"/>
      <c r="C32" s="535">
        <v>159750</v>
      </c>
      <c r="D32" s="535">
        <v>120281</v>
      </c>
      <c r="E32" s="536">
        <f t="shared" si="1"/>
        <v>39469</v>
      </c>
    </row>
    <row r="33" spans="1:5" ht="12.75">
      <c r="A33" s="533" t="s">
        <v>394</v>
      </c>
      <c r="B33" s="534"/>
      <c r="C33" s="548">
        <v>150022</v>
      </c>
      <c r="D33" s="535">
        <v>142081</v>
      </c>
      <c r="E33" s="536">
        <f t="shared" si="1"/>
        <v>7941</v>
      </c>
    </row>
    <row r="34" spans="1:5" ht="12.75">
      <c r="A34" s="533" t="s">
        <v>395</v>
      </c>
      <c r="B34" s="534"/>
      <c r="C34" s="548">
        <v>120000</v>
      </c>
      <c r="D34" s="535">
        <v>105115</v>
      </c>
      <c r="E34" s="536">
        <f t="shared" si="1"/>
        <v>14885</v>
      </c>
    </row>
    <row r="35" spans="1:5" ht="12.75">
      <c r="A35" s="533" t="s">
        <v>396</v>
      </c>
      <c r="B35" s="534"/>
      <c r="C35" s="548">
        <v>399000</v>
      </c>
      <c r="D35" s="535">
        <v>399000</v>
      </c>
      <c r="E35" s="536">
        <f t="shared" si="1"/>
        <v>0</v>
      </c>
    </row>
    <row r="36" spans="1:5" ht="12.75">
      <c r="A36" s="533" t="s">
        <v>397</v>
      </c>
      <c r="B36" s="534"/>
      <c r="C36" s="548">
        <v>215000</v>
      </c>
      <c r="D36" s="535">
        <v>197298</v>
      </c>
      <c r="E36" s="536">
        <f t="shared" si="1"/>
        <v>17702</v>
      </c>
    </row>
    <row r="37" spans="1:5" ht="12.75">
      <c r="A37" s="533" t="s">
        <v>398</v>
      </c>
      <c r="B37" s="534"/>
      <c r="C37" s="548">
        <v>1610360</v>
      </c>
      <c r="D37" s="535">
        <v>371683</v>
      </c>
      <c r="E37" s="536">
        <f t="shared" si="1"/>
        <v>1238677</v>
      </c>
    </row>
    <row r="38" spans="1:5" ht="12.75">
      <c r="A38" s="533" t="s">
        <v>399</v>
      </c>
      <c r="B38" s="534"/>
      <c r="C38" s="548">
        <v>1610360</v>
      </c>
      <c r="D38" s="535">
        <v>371683</v>
      </c>
      <c r="E38" s="536">
        <f t="shared" si="1"/>
        <v>1238677</v>
      </c>
    </row>
    <row r="39" spans="1:5" ht="12.75">
      <c r="A39" s="533" t="s">
        <v>400</v>
      </c>
      <c r="B39" s="534"/>
      <c r="C39" s="548">
        <v>1390370</v>
      </c>
      <c r="D39" s="535">
        <v>320909</v>
      </c>
      <c r="E39" s="536">
        <f t="shared" si="1"/>
        <v>1069461</v>
      </c>
    </row>
    <row r="40" spans="1:5" ht="12.75">
      <c r="A40" s="533" t="s">
        <v>401</v>
      </c>
      <c r="B40" s="534"/>
      <c r="C40" s="548">
        <v>1149903</v>
      </c>
      <c r="D40" s="535">
        <v>205565</v>
      </c>
      <c r="E40" s="536">
        <f t="shared" si="1"/>
        <v>944338</v>
      </c>
    </row>
    <row r="41" spans="1:5" ht="12.75">
      <c r="A41" s="533" t="s">
        <v>402</v>
      </c>
      <c r="B41" s="534"/>
      <c r="C41" s="548">
        <v>927786</v>
      </c>
      <c r="D41" s="535">
        <v>165858</v>
      </c>
      <c r="E41" s="536">
        <f t="shared" si="1"/>
        <v>761928</v>
      </c>
    </row>
    <row r="42" spans="1:5" ht="12.75">
      <c r="A42" s="533" t="s">
        <v>403</v>
      </c>
      <c r="B42" s="534"/>
      <c r="C42" s="548">
        <v>497797</v>
      </c>
      <c r="D42" s="535">
        <v>88990</v>
      </c>
      <c r="E42" s="536">
        <f t="shared" si="1"/>
        <v>408807</v>
      </c>
    </row>
    <row r="43" spans="1:5" ht="13.5" thickBot="1">
      <c r="A43" s="537" t="s">
        <v>404</v>
      </c>
      <c r="B43" s="538"/>
      <c r="C43" s="549">
        <v>323610</v>
      </c>
      <c r="D43" s="539">
        <v>49494</v>
      </c>
      <c r="E43" s="540">
        <f t="shared" si="1"/>
        <v>274116</v>
      </c>
    </row>
    <row r="44" spans="1:5" ht="13.5" thickBot="1">
      <c r="A44" s="541" t="s">
        <v>405</v>
      </c>
      <c r="B44" s="550"/>
      <c r="C44" s="542">
        <f>SUM(C26:C43)</f>
        <v>9509354</v>
      </c>
      <c r="D44" s="542">
        <f>SUM(D26:D43)</f>
        <v>3427442</v>
      </c>
      <c r="E44" s="543">
        <f>SUM(E26:E43)</f>
        <v>6081912</v>
      </c>
    </row>
    <row r="45" spans="1:5" ht="12.75">
      <c r="A45" s="544" t="s">
        <v>406</v>
      </c>
      <c r="B45" s="545"/>
      <c r="C45" s="546">
        <v>2000000</v>
      </c>
      <c r="D45" s="546">
        <v>2000000</v>
      </c>
      <c r="E45" s="547">
        <f>C45-D45</f>
        <v>0</v>
      </c>
    </row>
    <row r="46" spans="1:5" ht="12.75">
      <c r="A46" s="533" t="s">
        <v>407</v>
      </c>
      <c r="B46" s="534"/>
      <c r="C46" s="535">
        <v>2150000</v>
      </c>
      <c r="D46" s="535">
        <v>2150000</v>
      </c>
      <c r="E46" s="536">
        <f aca="true" t="shared" si="2" ref="E46:E51">C46-D46</f>
        <v>0</v>
      </c>
    </row>
    <row r="47" spans="1:5" ht="12.75">
      <c r="A47" s="533" t="s">
        <v>408</v>
      </c>
      <c r="B47" s="534"/>
      <c r="C47" s="535">
        <v>380000</v>
      </c>
      <c r="D47" s="535">
        <v>380000</v>
      </c>
      <c r="E47" s="536">
        <f t="shared" si="2"/>
        <v>0</v>
      </c>
    </row>
    <row r="48" spans="1:5" ht="12.75">
      <c r="A48" s="533" t="s">
        <v>409</v>
      </c>
      <c r="B48" s="534"/>
      <c r="C48" s="535">
        <v>1000000</v>
      </c>
      <c r="D48" s="535">
        <v>1000000</v>
      </c>
      <c r="E48" s="536">
        <f t="shared" si="2"/>
        <v>0</v>
      </c>
    </row>
    <row r="49" spans="1:5" ht="12.75">
      <c r="A49" s="533" t="s">
        <v>410</v>
      </c>
      <c r="B49" s="534"/>
      <c r="C49" s="535">
        <v>260000</v>
      </c>
      <c r="D49" s="535">
        <v>260000</v>
      </c>
      <c r="E49" s="536">
        <f t="shared" si="2"/>
        <v>0</v>
      </c>
    </row>
    <row r="50" spans="1:5" ht="12.75">
      <c r="A50" s="533" t="s">
        <v>411</v>
      </c>
      <c r="B50" s="534"/>
      <c r="C50" s="535">
        <v>900000</v>
      </c>
      <c r="D50" s="535">
        <v>900000</v>
      </c>
      <c r="E50" s="536">
        <f t="shared" si="2"/>
        <v>0</v>
      </c>
    </row>
    <row r="51" spans="1:5" ht="13.5" thickBot="1">
      <c r="A51" s="537" t="s">
        <v>412</v>
      </c>
      <c r="B51" s="538"/>
      <c r="C51" s="539">
        <v>3923700</v>
      </c>
      <c r="D51" s="539">
        <v>1249133</v>
      </c>
      <c r="E51" s="540">
        <f t="shared" si="2"/>
        <v>2674567</v>
      </c>
    </row>
    <row r="52" spans="1:5" ht="13.5" thickBot="1">
      <c r="A52" s="541" t="s">
        <v>413</v>
      </c>
      <c r="B52" s="550"/>
      <c r="C52" s="542">
        <f>SUM(C45:C51)</f>
        <v>10613700</v>
      </c>
      <c r="D52" s="542">
        <f>SUM(D45:D51)</f>
        <v>7939133</v>
      </c>
      <c r="E52" s="543">
        <f>SUM(E45:E51)</f>
        <v>2674567</v>
      </c>
    </row>
    <row r="53" spans="1:5" ht="12.75">
      <c r="A53" s="544" t="s">
        <v>414</v>
      </c>
      <c r="B53" s="545"/>
      <c r="C53" s="546">
        <v>17848526</v>
      </c>
      <c r="D53" s="546">
        <v>17848526</v>
      </c>
      <c r="E53" s="547">
        <f>C53-D53</f>
        <v>0</v>
      </c>
    </row>
    <row r="54" spans="1:5" ht="13.5" thickBot="1">
      <c r="A54" s="525" t="s">
        <v>415</v>
      </c>
      <c r="B54" s="526"/>
      <c r="C54" s="527">
        <v>7592648</v>
      </c>
      <c r="D54" s="527">
        <v>7592648</v>
      </c>
      <c r="E54" s="528">
        <f>C54-D54</f>
        <v>0</v>
      </c>
    </row>
    <row r="55" spans="1:5" ht="14.25" thickBot="1" thickTop="1">
      <c r="A55" s="529" t="s">
        <v>416</v>
      </c>
      <c r="B55" s="530"/>
      <c r="C55" s="531">
        <f>C25+C44+C52+C53+C54</f>
        <v>879288362</v>
      </c>
      <c r="D55" s="531">
        <f>D25+D44+D52+D53+D54</f>
        <v>291971110</v>
      </c>
      <c r="E55" s="532">
        <f>E25+E44+E52+E53+E54</f>
        <v>587317252</v>
      </c>
    </row>
    <row r="56" spans="1:5" ht="13.5" thickBot="1">
      <c r="A56" s="551"/>
      <c r="B56" s="551"/>
      <c r="C56" s="552"/>
      <c r="D56" s="552"/>
      <c r="E56" s="552"/>
    </row>
    <row r="57" spans="1:5" ht="19.5" customHeight="1" thickBot="1">
      <c r="A57" s="553" t="s">
        <v>417</v>
      </c>
      <c r="B57" s="554"/>
      <c r="C57" s="555">
        <f>C55+C5</f>
        <v>880792025</v>
      </c>
      <c r="D57" s="555">
        <f>D55+D5</f>
        <v>293474773</v>
      </c>
      <c r="E57" s="556">
        <f>E55+E5</f>
        <v>587317252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&amp;C&amp;"Times New Roman CE,Félkövér dőlt"&amp;16
Cikó Község Önkormányzatának befektetett eszközei 2014. évben&amp;R&amp;"Times New Roman CE,Félkövér dőlt"&amp;12 13.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J3" sqref="J3"/>
    </sheetView>
  </sheetViews>
  <sheetFormatPr defaultColWidth="9.00390625" defaultRowHeight="12.75"/>
  <cols>
    <col min="1" max="1" width="39.50390625" style="519" customWidth="1"/>
    <col min="2" max="2" width="18.50390625" style="520" customWidth="1"/>
    <col min="3" max="8" width="9.375" style="519" customWidth="1"/>
    <col min="9" max="9" width="16.125" style="519" customWidth="1"/>
    <col min="10" max="16384" width="9.375" style="519" customWidth="1"/>
  </cols>
  <sheetData>
    <row r="1" spans="1:2" ht="30" customHeight="1">
      <c r="A1" s="557" t="s">
        <v>361</v>
      </c>
      <c r="B1" s="558" t="s">
        <v>363</v>
      </c>
    </row>
    <row r="2" spans="1:2" ht="12.75">
      <c r="A2" s="519" t="s">
        <v>418</v>
      </c>
      <c r="B2" s="520">
        <v>101434</v>
      </c>
    </row>
    <row r="3" spans="1:2" ht="12.75">
      <c r="A3" s="519" t="s">
        <v>419</v>
      </c>
      <c r="B3" s="520">
        <v>185387</v>
      </c>
    </row>
    <row r="4" spans="1:2" ht="12.75">
      <c r="A4" s="519" t="s">
        <v>420</v>
      </c>
      <c r="B4" s="520">
        <v>102130</v>
      </c>
    </row>
    <row r="5" spans="1:2" ht="12.75">
      <c r="A5" s="519" t="s">
        <v>421</v>
      </c>
      <c r="B5" s="520">
        <v>209188</v>
      </c>
    </row>
    <row r="6" spans="1:2" ht="12.75">
      <c r="A6" s="519" t="s">
        <v>421</v>
      </c>
      <c r="B6" s="520">
        <v>209187</v>
      </c>
    </row>
    <row r="7" spans="1:2" ht="12.75">
      <c r="A7" s="519" t="s">
        <v>422</v>
      </c>
      <c r="B7" s="520">
        <v>151632</v>
      </c>
    </row>
    <row r="8" spans="1:2" ht="12.75">
      <c r="A8" s="519" t="s">
        <v>423</v>
      </c>
      <c r="B8" s="520">
        <v>280236</v>
      </c>
    </row>
    <row r="9" spans="1:2" ht="12.75">
      <c r="A9" s="519" t="s">
        <v>424</v>
      </c>
      <c r="B9" s="520">
        <v>791280</v>
      </c>
    </row>
    <row r="10" spans="1:2" ht="12.75">
      <c r="A10" s="519" t="s">
        <v>425</v>
      </c>
      <c r="B10" s="520">
        <v>337500</v>
      </c>
    </row>
    <row r="11" spans="1:2" ht="12.75">
      <c r="A11" s="519" t="s">
        <v>425</v>
      </c>
      <c r="B11" s="520">
        <v>337500</v>
      </c>
    </row>
    <row r="12" spans="1:2" ht="12.75">
      <c r="A12" s="519" t="s">
        <v>426</v>
      </c>
      <c r="B12" s="520">
        <v>636779</v>
      </c>
    </row>
    <row r="13" spans="1:2" ht="12.75">
      <c r="A13" s="519" t="s">
        <v>427</v>
      </c>
      <c r="B13" s="520">
        <v>119990</v>
      </c>
    </row>
    <row r="14" spans="1:2" ht="12.75">
      <c r="A14" s="519" t="s">
        <v>428</v>
      </c>
      <c r="B14" s="520">
        <v>216600</v>
      </c>
    </row>
    <row r="15" spans="1:2" ht="12.75">
      <c r="A15" s="519" t="s">
        <v>429</v>
      </c>
      <c r="B15" s="520">
        <v>92338</v>
      </c>
    </row>
    <row r="16" spans="1:2" ht="12.75">
      <c r="A16" s="519" t="s">
        <v>430</v>
      </c>
      <c r="B16" s="520">
        <v>294840</v>
      </c>
    </row>
    <row r="17" spans="1:9" ht="12.75">
      <c r="A17" s="519" t="s">
        <v>428</v>
      </c>
      <c r="B17" s="520">
        <v>349874</v>
      </c>
      <c r="I17" s="520"/>
    </row>
    <row r="18" spans="1:9" ht="12.75">
      <c r="A18" s="519" t="s">
        <v>431</v>
      </c>
      <c r="B18" s="520">
        <v>239988</v>
      </c>
      <c r="I18" s="520"/>
    </row>
    <row r="19" spans="1:9" ht="12.75">
      <c r="A19" s="519" t="s">
        <v>423</v>
      </c>
      <c r="B19" s="520">
        <v>152776</v>
      </c>
      <c r="I19" s="520"/>
    </row>
    <row r="20" spans="1:9" ht="12.75">
      <c r="A20" s="519" t="s">
        <v>423</v>
      </c>
      <c r="B20" s="520">
        <v>109500</v>
      </c>
      <c r="I20" s="520"/>
    </row>
    <row r="21" spans="1:9" ht="12.75">
      <c r="A21" s="519" t="s">
        <v>432</v>
      </c>
      <c r="B21" s="520">
        <v>88000</v>
      </c>
      <c r="I21" s="520"/>
    </row>
    <row r="22" spans="1:9" ht="12.75">
      <c r="A22" s="519" t="s">
        <v>423</v>
      </c>
      <c r="B22" s="520">
        <v>110500</v>
      </c>
      <c r="I22" s="520"/>
    </row>
    <row r="23" spans="1:9" ht="12.75">
      <c r="A23" s="519" t="s">
        <v>433</v>
      </c>
      <c r="B23" s="520">
        <v>59987</v>
      </c>
      <c r="I23" s="520"/>
    </row>
    <row r="24" spans="1:9" ht="12.75">
      <c r="A24" s="519" t="s">
        <v>434</v>
      </c>
      <c r="B24" s="520">
        <v>78900</v>
      </c>
      <c r="I24" s="520"/>
    </row>
    <row r="25" spans="1:9" ht="12.75">
      <c r="A25" s="519" t="s">
        <v>435</v>
      </c>
      <c r="B25" s="520">
        <v>60000</v>
      </c>
      <c r="I25" s="520"/>
    </row>
    <row r="26" spans="1:2" ht="12.75">
      <c r="A26" s="519" t="s">
        <v>435</v>
      </c>
      <c r="B26" s="520">
        <v>43500</v>
      </c>
    </row>
    <row r="27" spans="1:2" ht="12.75">
      <c r="A27" s="519" t="s">
        <v>436</v>
      </c>
      <c r="B27" s="520">
        <v>135200</v>
      </c>
    </row>
    <row r="28" spans="1:2" ht="12.75">
      <c r="A28" s="519" t="s">
        <v>437</v>
      </c>
      <c r="B28" s="520">
        <v>3444885</v>
      </c>
    </row>
    <row r="29" spans="1:2" ht="12.75">
      <c r="A29" s="519" t="s">
        <v>432</v>
      </c>
      <c r="B29" s="520">
        <v>124875</v>
      </c>
    </row>
    <row r="30" spans="1:2" ht="12.75">
      <c r="A30" s="519" t="s">
        <v>423</v>
      </c>
      <c r="B30" s="520">
        <v>104335</v>
      </c>
    </row>
    <row r="31" spans="1:2" ht="12.75">
      <c r="A31" s="519" t="s">
        <v>423</v>
      </c>
      <c r="B31" s="520">
        <v>85000</v>
      </c>
    </row>
    <row r="32" spans="1:2" ht="12.75">
      <c r="A32" s="519" t="s">
        <v>438</v>
      </c>
      <c r="B32" s="520">
        <v>192500</v>
      </c>
    </row>
    <row r="33" spans="1:2" ht="12.75">
      <c r="A33" s="519" t="s">
        <v>439</v>
      </c>
      <c r="B33" s="520">
        <v>98155</v>
      </c>
    </row>
    <row r="34" spans="1:2" ht="12.75">
      <c r="A34" s="519" t="s">
        <v>428</v>
      </c>
      <c r="B34" s="520">
        <v>509998</v>
      </c>
    </row>
    <row r="35" spans="1:2" ht="12.75">
      <c r="A35" s="519" t="s">
        <v>437</v>
      </c>
      <c r="B35" s="520">
        <v>1120150</v>
      </c>
    </row>
    <row r="36" spans="1:2" ht="12.75">
      <c r="A36" s="519" t="s">
        <v>440</v>
      </c>
      <c r="B36" s="520">
        <v>56250</v>
      </c>
    </row>
    <row r="37" spans="1:2" ht="12.75">
      <c r="A37" s="519" t="s">
        <v>441</v>
      </c>
      <c r="B37" s="520">
        <v>139560</v>
      </c>
    </row>
    <row r="38" spans="1:2" ht="12.75">
      <c r="A38" s="519" t="s">
        <v>442</v>
      </c>
      <c r="B38" s="520">
        <v>424990</v>
      </c>
    </row>
    <row r="39" spans="1:2" ht="12.75">
      <c r="A39" s="519" t="s">
        <v>443</v>
      </c>
      <c r="B39" s="520">
        <v>1000000</v>
      </c>
    </row>
    <row r="40" spans="1:2" ht="12.75">
      <c r="A40" s="519" t="s">
        <v>443</v>
      </c>
      <c r="B40" s="520">
        <v>1000000</v>
      </c>
    </row>
    <row r="41" spans="1:2" ht="12.75">
      <c r="A41" s="519" t="s">
        <v>443</v>
      </c>
      <c r="B41" s="520">
        <v>1000000</v>
      </c>
    </row>
    <row r="42" spans="1:2" ht="12.75">
      <c r="A42" s="519" t="s">
        <v>444</v>
      </c>
      <c r="B42" s="520">
        <v>550000</v>
      </c>
    </row>
    <row r="43" spans="1:2" ht="12.75">
      <c r="A43" s="519" t="s">
        <v>444</v>
      </c>
      <c r="B43" s="520">
        <v>550000</v>
      </c>
    </row>
    <row r="44" spans="1:2" ht="12.75">
      <c r="A44" s="519" t="s">
        <v>445</v>
      </c>
      <c r="B44" s="520">
        <v>280000</v>
      </c>
    </row>
    <row r="45" spans="1:2" ht="12.75">
      <c r="A45" s="519" t="s">
        <v>445</v>
      </c>
      <c r="B45" s="520">
        <v>280000</v>
      </c>
    </row>
    <row r="46" spans="1:2" ht="12.75">
      <c r="A46" s="519" t="s">
        <v>445</v>
      </c>
      <c r="B46" s="520">
        <v>280000</v>
      </c>
    </row>
    <row r="47" spans="1:2" ht="12.75">
      <c r="A47" s="519" t="s">
        <v>446</v>
      </c>
      <c r="B47" s="520">
        <v>324875</v>
      </c>
    </row>
    <row r="48" spans="1:2" ht="12.75">
      <c r="A48" s="519" t="s">
        <v>447</v>
      </c>
      <c r="B48" s="520">
        <v>629107</v>
      </c>
    </row>
    <row r="49" spans="1:2" ht="12.75">
      <c r="A49" s="519" t="s">
        <v>448</v>
      </c>
      <c r="B49" s="520">
        <v>159600</v>
      </c>
    </row>
    <row r="52" spans="1:2" ht="12.75">
      <c r="A52" s="559" t="s">
        <v>44</v>
      </c>
      <c r="B52" s="560">
        <f>SUM(B2:B51)</f>
        <v>17848526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&amp;C&amp;"Times New Roman CE,Félkövér dőlt"&amp;14
Cikó Község Önkormányzatának 0-ra leírt számítástechnikai eszközei&amp;R&amp;"Times New Roman CE,Félkövér dőlt"&amp;12 13/2.számú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71"/>
  <sheetViews>
    <sheetView workbookViewId="0" topLeftCell="A1">
      <selection activeCell="I11" sqref="I11"/>
    </sheetView>
  </sheetViews>
  <sheetFormatPr defaultColWidth="9.00390625" defaultRowHeight="12.75"/>
  <cols>
    <col min="1" max="1" width="49.375" style="519" customWidth="1"/>
    <col min="2" max="2" width="19.625" style="520" customWidth="1"/>
    <col min="3" max="16384" width="9.375" style="519" customWidth="1"/>
  </cols>
  <sheetData>
    <row r="1" spans="1:2" ht="30" customHeight="1">
      <c r="A1" s="557" t="s">
        <v>361</v>
      </c>
      <c r="B1" s="558" t="s">
        <v>363</v>
      </c>
    </row>
    <row r="2" spans="1:2" ht="12.75">
      <c r="A2" s="519" t="s">
        <v>449</v>
      </c>
      <c r="B2" s="520">
        <v>132250</v>
      </c>
    </row>
    <row r="3" spans="1:2" ht="12.75">
      <c r="A3" s="519" t="s">
        <v>450</v>
      </c>
      <c r="B3" s="520">
        <v>117490</v>
      </c>
    </row>
    <row r="4" spans="1:2" ht="12.75">
      <c r="A4" s="519" t="s">
        <v>392</v>
      </c>
      <c r="B4" s="520">
        <v>121365</v>
      </c>
    </row>
    <row r="5" spans="1:2" ht="12.75">
      <c r="A5" s="519" t="s">
        <v>392</v>
      </c>
      <c r="B5" s="520">
        <v>82250</v>
      </c>
    </row>
    <row r="6" spans="1:2" ht="12.75">
      <c r="A6" s="519" t="s">
        <v>449</v>
      </c>
      <c r="B6" s="520">
        <v>145715</v>
      </c>
    </row>
    <row r="7" spans="1:2" ht="12.75">
      <c r="A7" s="519" t="s">
        <v>451</v>
      </c>
      <c r="B7" s="520">
        <v>201500</v>
      </c>
    </row>
    <row r="8" spans="1:2" ht="12.75">
      <c r="A8" s="519" t="s">
        <v>452</v>
      </c>
      <c r="B8" s="520">
        <v>118500</v>
      </c>
    </row>
    <row r="9" spans="1:2" ht="12.75">
      <c r="A9" s="519" t="s">
        <v>453</v>
      </c>
      <c r="B9" s="520">
        <v>65000</v>
      </c>
    </row>
    <row r="10" spans="1:2" ht="12.75">
      <c r="A10" s="519" t="s">
        <v>454</v>
      </c>
      <c r="B10" s="520">
        <v>65000</v>
      </c>
    </row>
    <row r="11" spans="1:2" ht="12.75">
      <c r="A11" s="519" t="s">
        <v>455</v>
      </c>
      <c r="B11" s="520">
        <v>273173</v>
      </c>
    </row>
    <row r="12" spans="1:2" ht="12.75">
      <c r="A12" s="519" t="s">
        <v>456</v>
      </c>
      <c r="B12" s="520">
        <v>73750</v>
      </c>
    </row>
    <row r="13" spans="1:2" ht="12.75">
      <c r="A13" s="519" t="s">
        <v>449</v>
      </c>
      <c r="B13" s="520">
        <v>110418</v>
      </c>
    </row>
    <row r="14" spans="1:2" ht="12.75">
      <c r="A14" s="519" t="s">
        <v>457</v>
      </c>
      <c r="B14" s="520">
        <v>109000</v>
      </c>
    </row>
    <row r="15" spans="1:2" ht="12.75">
      <c r="A15" s="519" t="s">
        <v>458</v>
      </c>
      <c r="B15" s="520">
        <v>59200</v>
      </c>
    </row>
    <row r="16" spans="1:2" ht="12.75">
      <c r="A16" s="519" t="s">
        <v>459</v>
      </c>
      <c r="B16" s="520">
        <v>293980</v>
      </c>
    </row>
    <row r="17" spans="1:2" ht="12.75">
      <c r="A17" s="519" t="s">
        <v>460</v>
      </c>
      <c r="B17" s="520">
        <v>87500</v>
      </c>
    </row>
    <row r="18" spans="1:2" ht="12.75">
      <c r="A18" s="519" t="s">
        <v>461</v>
      </c>
      <c r="B18" s="520">
        <v>275000</v>
      </c>
    </row>
    <row r="19" spans="1:2" ht="12.75">
      <c r="A19" s="519" t="s">
        <v>462</v>
      </c>
      <c r="B19" s="520">
        <v>162500</v>
      </c>
    </row>
    <row r="20" spans="1:2" ht="12.75">
      <c r="A20" s="519" t="s">
        <v>463</v>
      </c>
      <c r="B20" s="520">
        <v>89990</v>
      </c>
    </row>
    <row r="21" spans="1:2" ht="12.75">
      <c r="A21" s="519" t="s">
        <v>464</v>
      </c>
      <c r="B21" s="520">
        <v>71250</v>
      </c>
    </row>
    <row r="22" spans="1:2" ht="12.75">
      <c r="A22" s="519" t="s">
        <v>464</v>
      </c>
      <c r="B22" s="520">
        <v>47500</v>
      </c>
    </row>
    <row r="23" spans="1:2" ht="12.75">
      <c r="A23" s="519" t="s">
        <v>465</v>
      </c>
      <c r="B23" s="520">
        <v>359938</v>
      </c>
    </row>
    <row r="24" spans="1:2" ht="12.75">
      <c r="A24" s="519" t="s">
        <v>466</v>
      </c>
      <c r="B24" s="520">
        <v>48600</v>
      </c>
    </row>
    <row r="25" spans="1:2" ht="12.75">
      <c r="A25" s="519" t="s">
        <v>467</v>
      </c>
      <c r="B25" s="520">
        <v>43961</v>
      </c>
    </row>
    <row r="26" spans="1:2" ht="12.75">
      <c r="A26" s="519" t="s">
        <v>457</v>
      </c>
      <c r="B26" s="520">
        <v>222800</v>
      </c>
    </row>
    <row r="27" spans="1:2" ht="12.75">
      <c r="A27" s="519" t="s">
        <v>468</v>
      </c>
      <c r="B27" s="520">
        <v>253790</v>
      </c>
    </row>
    <row r="28" spans="1:2" ht="12.75">
      <c r="A28" s="519" t="s">
        <v>469</v>
      </c>
      <c r="B28" s="520">
        <v>59920</v>
      </c>
    </row>
    <row r="29" spans="1:2" ht="12.75">
      <c r="A29" s="519" t="s">
        <v>470</v>
      </c>
      <c r="B29" s="520">
        <v>240000</v>
      </c>
    </row>
    <row r="30" spans="1:2" ht="12.75">
      <c r="A30" s="519" t="s">
        <v>471</v>
      </c>
      <c r="B30" s="520">
        <v>23188</v>
      </c>
    </row>
    <row r="31" spans="1:2" ht="12.75">
      <c r="A31" s="519" t="s">
        <v>472</v>
      </c>
      <c r="B31" s="520">
        <v>29440</v>
      </c>
    </row>
    <row r="32" spans="1:2" ht="12.75">
      <c r="A32" s="519" t="s">
        <v>473</v>
      </c>
      <c r="B32" s="520">
        <v>43120</v>
      </c>
    </row>
    <row r="33" spans="1:2" ht="12.75">
      <c r="A33" s="519" t="s">
        <v>474</v>
      </c>
      <c r="B33" s="520">
        <v>102000</v>
      </c>
    </row>
    <row r="34" spans="1:2" ht="12.75">
      <c r="A34" s="519" t="s">
        <v>475</v>
      </c>
      <c r="B34" s="520">
        <v>195000</v>
      </c>
    </row>
    <row r="35" spans="1:2" ht="12.75">
      <c r="A35" s="519" t="s">
        <v>473</v>
      </c>
      <c r="B35" s="520">
        <v>21100</v>
      </c>
    </row>
    <row r="36" spans="1:2" ht="12.75">
      <c r="A36" s="519" t="s">
        <v>469</v>
      </c>
      <c r="B36" s="520">
        <v>39960</v>
      </c>
    </row>
    <row r="37" spans="1:2" ht="12.75">
      <c r="A37" s="519" t="s">
        <v>476</v>
      </c>
      <c r="B37" s="520">
        <v>27570</v>
      </c>
    </row>
    <row r="38" spans="1:2" ht="12.75">
      <c r="A38" s="519" t="s">
        <v>477</v>
      </c>
      <c r="B38" s="520">
        <v>22970</v>
      </c>
    </row>
    <row r="39" spans="1:2" ht="12.75">
      <c r="A39" s="519" t="s">
        <v>472</v>
      </c>
      <c r="B39" s="520">
        <v>50500</v>
      </c>
    </row>
    <row r="40" spans="1:2" ht="12.75">
      <c r="A40" s="519" t="s">
        <v>478</v>
      </c>
      <c r="B40" s="520">
        <v>68000</v>
      </c>
    </row>
    <row r="41" spans="1:2" ht="12.75">
      <c r="A41" s="519" t="s">
        <v>479</v>
      </c>
      <c r="B41" s="520">
        <v>102000</v>
      </c>
    </row>
    <row r="42" spans="1:2" ht="12.75">
      <c r="A42" s="519" t="s">
        <v>480</v>
      </c>
      <c r="B42" s="520">
        <v>139990</v>
      </c>
    </row>
    <row r="43" spans="1:2" ht="12.75">
      <c r="A43" s="519" t="s">
        <v>481</v>
      </c>
      <c r="B43" s="520">
        <v>114999</v>
      </c>
    </row>
    <row r="44" spans="1:2" ht="12.75">
      <c r="A44" s="519" t="s">
        <v>482</v>
      </c>
      <c r="B44" s="520">
        <v>121225</v>
      </c>
    </row>
    <row r="45" spans="1:2" ht="12.75">
      <c r="A45" s="519" t="s">
        <v>483</v>
      </c>
      <c r="B45" s="520">
        <v>230000</v>
      </c>
    </row>
    <row r="46" spans="1:2" ht="12.75">
      <c r="A46" s="519" t="s">
        <v>484</v>
      </c>
      <c r="B46" s="520">
        <v>69999</v>
      </c>
    </row>
    <row r="47" spans="1:2" ht="12.75">
      <c r="A47" s="519" t="s">
        <v>485</v>
      </c>
      <c r="B47" s="520">
        <v>67840</v>
      </c>
    </row>
    <row r="48" spans="1:2" ht="12.75">
      <c r="A48" s="519" t="s">
        <v>486</v>
      </c>
      <c r="B48" s="520">
        <v>59990</v>
      </c>
    </row>
    <row r="49" spans="1:2" ht="12.75">
      <c r="A49" s="519" t="s">
        <v>487</v>
      </c>
      <c r="B49" s="520">
        <v>88000</v>
      </c>
    </row>
    <row r="50" spans="1:2" ht="12.75">
      <c r="A50" s="519" t="s">
        <v>488</v>
      </c>
      <c r="B50" s="520">
        <v>75000</v>
      </c>
    </row>
    <row r="51" spans="1:2" ht="12.75">
      <c r="A51" s="519" t="s">
        <v>489</v>
      </c>
      <c r="B51" s="520">
        <v>273597</v>
      </c>
    </row>
    <row r="52" spans="1:2" ht="12.75">
      <c r="A52" s="519" t="s">
        <v>490</v>
      </c>
      <c r="B52" s="520">
        <v>82980</v>
      </c>
    </row>
    <row r="53" spans="1:2" ht="12.75">
      <c r="A53" s="519" t="s">
        <v>491</v>
      </c>
      <c r="B53" s="520">
        <v>47000</v>
      </c>
    </row>
    <row r="54" spans="1:2" ht="12.75">
      <c r="A54" s="519" t="s">
        <v>492</v>
      </c>
      <c r="B54" s="520">
        <v>53200</v>
      </c>
    </row>
    <row r="55" spans="1:2" ht="12.75">
      <c r="A55" s="519" t="s">
        <v>493</v>
      </c>
      <c r="B55" s="520">
        <v>28000</v>
      </c>
    </row>
    <row r="56" spans="1:2" ht="12.75">
      <c r="A56" s="519" t="s">
        <v>494</v>
      </c>
      <c r="B56" s="520">
        <v>45000</v>
      </c>
    </row>
    <row r="57" spans="1:2" ht="12.75">
      <c r="A57" s="519" t="s">
        <v>495</v>
      </c>
      <c r="B57" s="520">
        <v>50000</v>
      </c>
    </row>
    <row r="58" spans="1:2" ht="12.75">
      <c r="A58" s="519" t="s">
        <v>496</v>
      </c>
      <c r="B58" s="520">
        <v>40000</v>
      </c>
    </row>
    <row r="59" spans="1:2" ht="12.75">
      <c r="A59" s="519" t="s">
        <v>497</v>
      </c>
      <c r="B59" s="520">
        <v>59750</v>
      </c>
    </row>
    <row r="60" spans="1:2" ht="12.75">
      <c r="A60" s="519" t="s">
        <v>498</v>
      </c>
      <c r="B60" s="520">
        <v>117500</v>
      </c>
    </row>
    <row r="61" spans="1:2" ht="12.75">
      <c r="A61" s="519" t="s">
        <v>499</v>
      </c>
      <c r="B61" s="520">
        <v>77000</v>
      </c>
    </row>
    <row r="62" spans="1:2" ht="12.75">
      <c r="A62" s="519" t="s">
        <v>500</v>
      </c>
      <c r="B62" s="520">
        <v>49000</v>
      </c>
    </row>
    <row r="63" spans="1:2" ht="12.75">
      <c r="A63" s="519" t="s">
        <v>501</v>
      </c>
      <c r="B63" s="520">
        <v>62990</v>
      </c>
    </row>
    <row r="64" spans="1:2" ht="12.75">
      <c r="A64" s="519" t="s">
        <v>502</v>
      </c>
      <c r="B64" s="520">
        <v>85000</v>
      </c>
    </row>
    <row r="65" spans="1:2" ht="12.75">
      <c r="A65" s="519" t="s">
        <v>503</v>
      </c>
      <c r="B65" s="520">
        <v>73400</v>
      </c>
    </row>
    <row r="66" spans="1:2" ht="12.75">
      <c r="A66" s="519" t="s">
        <v>461</v>
      </c>
      <c r="B66" s="520">
        <v>320000</v>
      </c>
    </row>
    <row r="67" spans="1:2" ht="12.75">
      <c r="A67" s="519" t="s">
        <v>504</v>
      </c>
      <c r="B67" s="520">
        <v>165000</v>
      </c>
    </row>
    <row r="68" spans="1:2" ht="12.75">
      <c r="A68" s="519" t="s">
        <v>505</v>
      </c>
      <c r="B68" s="520">
        <v>340000</v>
      </c>
    </row>
    <row r="71" spans="1:2" ht="12.75">
      <c r="A71" s="559" t="s">
        <v>44</v>
      </c>
      <c r="B71" s="560">
        <f>SUM(B2:B70)</f>
        <v>7592648</v>
      </c>
    </row>
  </sheetData>
  <printOptions horizontalCentered="1" vertic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75" r:id="rId1"/>
  <headerFooter alignWithMargins="0">
    <oddHeader>&amp;C&amp;"Times New Roman CE,Félkövér dőlt"&amp;14
Cikó Község Önkormányzatának 0-ra leírt egyéb gépei, berendezései, felszerelései&amp;R&amp;"Times New Roman CE,Félkövér dőlt"&amp;12 13/3.számú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576" t="s">
        <v>506</v>
      </c>
      <c r="C1" s="576"/>
    </row>
    <row r="2" spans="1:3" s="8" customFormat="1" ht="49.5" customHeight="1" thickBot="1">
      <c r="A2" s="389" t="s">
        <v>361</v>
      </c>
      <c r="B2" s="390" t="s">
        <v>267</v>
      </c>
      <c r="C2" s="391" t="s">
        <v>268</v>
      </c>
    </row>
    <row r="3" spans="1:3" ht="30" customHeight="1">
      <c r="A3" s="561" t="s">
        <v>507</v>
      </c>
      <c r="B3" s="562">
        <v>1000</v>
      </c>
      <c r="C3" s="563">
        <v>10991</v>
      </c>
    </row>
    <row r="4" spans="1:3" ht="30" customHeight="1">
      <c r="A4" s="561" t="s">
        <v>222</v>
      </c>
      <c r="B4" s="562"/>
      <c r="C4" s="563">
        <v>11359</v>
      </c>
    </row>
    <row r="5" spans="1:3" ht="30" customHeight="1">
      <c r="A5" s="564"/>
      <c r="B5" s="210"/>
      <c r="C5" s="565"/>
    </row>
    <row r="6" spans="1:3" ht="30" customHeight="1">
      <c r="A6" s="395"/>
      <c r="B6" s="211"/>
      <c r="C6" s="566"/>
    </row>
    <row r="7" spans="1:3" ht="30" customHeight="1">
      <c r="A7" s="395"/>
      <c r="B7" s="211"/>
      <c r="C7" s="566"/>
    </row>
    <row r="8" spans="1:3" ht="30" customHeight="1" thickBot="1">
      <c r="A8" s="392"/>
      <c r="B8" s="211"/>
      <c r="C8" s="566"/>
    </row>
    <row r="9" spans="1:3" ht="49.5" customHeight="1" thickBot="1">
      <c r="A9" s="405" t="s">
        <v>44</v>
      </c>
      <c r="B9" s="567">
        <f>SUM(B3:B8)</f>
        <v>1000</v>
      </c>
      <c r="C9" s="568">
        <f>SUM(C3:C8)</f>
        <v>22350</v>
      </c>
    </row>
    <row r="10" ht="19.5" customHeight="1"/>
    <row r="11" ht="21.75" customHeight="1"/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
&amp;"Times New Roman CE,Félkövér dőlt"&amp;14Cikó Község Önkormányzatának
 EU-s eszközök támogatásával megvalósuló projektjei 2014-ben&amp;R&amp;"Times New Roman CE,Félkövér dőlt"&amp;12 14.számú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zoomScale="75" zoomScaleNormal="75" workbookViewId="0" topLeftCell="A1">
      <selection activeCell="A24" sqref="A24"/>
    </sheetView>
  </sheetViews>
  <sheetFormatPr defaultColWidth="9.00390625" defaultRowHeight="12.75"/>
  <cols>
    <col min="1" max="1" width="68.375" style="12" customWidth="1"/>
    <col min="2" max="2" width="28.375" style="12" customWidth="1"/>
    <col min="3" max="3" width="9.375" style="12" customWidth="1"/>
    <col min="4" max="4" width="16.00390625" style="12" bestFit="1" customWidth="1"/>
    <col min="5" max="16384" width="9.375" style="12" customWidth="1"/>
  </cols>
  <sheetData>
    <row r="1" spans="1:2" ht="24.75" customHeight="1">
      <c r="A1" s="190" t="s">
        <v>262</v>
      </c>
      <c r="B1" s="191"/>
    </row>
    <row r="2" spans="1:2" ht="27.75" customHeight="1" thickBot="1">
      <c r="A2" s="192"/>
      <c r="B2" s="192"/>
    </row>
    <row r="3" spans="1:2" ht="24" customHeight="1">
      <c r="A3" s="569" t="s">
        <v>23</v>
      </c>
      <c r="B3" s="569" t="s">
        <v>217</v>
      </c>
    </row>
    <row r="4" spans="1:2" ht="16.5" customHeight="1">
      <c r="A4" s="570"/>
      <c r="B4" s="570"/>
    </row>
    <row r="5" spans="1:2" s="13" customFormat="1" ht="13.5" customHeight="1" thickBot="1">
      <c r="A5" s="570"/>
      <c r="B5" s="571"/>
    </row>
    <row r="6" spans="1:2" ht="16.5" customHeight="1" thickBot="1">
      <c r="A6" s="571"/>
      <c r="B6" s="189" t="s">
        <v>209</v>
      </c>
    </row>
    <row r="7" spans="1:2" ht="34.5" customHeight="1">
      <c r="A7" s="194" t="s">
        <v>234</v>
      </c>
      <c r="B7" s="196">
        <v>10833535</v>
      </c>
    </row>
    <row r="8" spans="1:2" ht="34.5" customHeight="1">
      <c r="A8" s="195" t="s">
        <v>235</v>
      </c>
      <c r="B8" s="197">
        <v>21639801</v>
      </c>
    </row>
    <row r="9" spans="1:2" ht="34.5" customHeight="1">
      <c r="A9" s="195" t="s">
        <v>236</v>
      </c>
      <c r="B9" s="197">
        <v>17580861</v>
      </c>
    </row>
    <row r="10" spans="1:2" ht="34.5" customHeight="1">
      <c r="A10" s="195" t="s">
        <v>241</v>
      </c>
      <c r="B10" s="197">
        <v>1068180</v>
      </c>
    </row>
    <row r="11" spans="1:2" ht="34.5" customHeight="1">
      <c r="A11" s="195" t="s">
        <v>237</v>
      </c>
      <c r="B11" s="197">
        <v>2475000</v>
      </c>
    </row>
    <row r="12" spans="1:2" ht="34.5" customHeight="1">
      <c r="A12" s="195" t="s">
        <v>238</v>
      </c>
      <c r="B12" s="197">
        <v>85852</v>
      </c>
    </row>
    <row r="13" spans="1:2" ht="34.5" customHeight="1">
      <c r="A13" s="195" t="s">
        <v>216</v>
      </c>
      <c r="B13" s="197">
        <v>7711</v>
      </c>
    </row>
    <row r="14" spans="1:4" ht="34.5" customHeight="1">
      <c r="A14" s="195" t="s">
        <v>239</v>
      </c>
      <c r="B14" s="197">
        <v>837692</v>
      </c>
      <c r="D14" s="327"/>
    </row>
    <row r="15" spans="1:2" ht="34.5" customHeight="1" thickBot="1">
      <c r="A15" s="195" t="s">
        <v>240</v>
      </c>
      <c r="B15" s="197">
        <v>977900</v>
      </c>
    </row>
    <row r="16" spans="1:2" s="14" customFormat="1" ht="45" customHeight="1" thickBot="1">
      <c r="A16" s="193" t="s">
        <v>44</v>
      </c>
      <c r="B16" s="198">
        <f>SUM(B7:B15)</f>
        <v>55506532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7">
      <selection activeCell="J80" sqref="J80"/>
    </sheetView>
  </sheetViews>
  <sheetFormatPr defaultColWidth="9.00390625" defaultRowHeight="12.75"/>
  <cols>
    <col min="1" max="1" width="8.875" style="7" customWidth="1"/>
    <col min="2" max="2" width="8.875" style="1" customWidth="1"/>
    <col min="3" max="3" width="45.875" style="1" customWidth="1"/>
    <col min="4" max="6" width="15.875" style="1" customWidth="1"/>
    <col min="7" max="16384" width="9.375" style="1" customWidth="1"/>
  </cols>
  <sheetData>
    <row r="1" spans="1:6" s="154" customFormat="1" ht="21" customHeight="1" thickBot="1">
      <c r="A1" s="157"/>
      <c r="B1" s="156"/>
      <c r="C1" s="156"/>
      <c r="D1" s="156"/>
      <c r="E1" s="156"/>
      <c r="F1" s="155" t="s">
        <v>206</v>
      </c>
    </row>
    <row r="2" spans="1:6" s="145" customFormat="1" ht="15.75">
      <c r="A2" s="153" t="s">
        <v>198</v>
      </c>
      <c r="B2" s="152"/>
      <c r="C2" s="151" t="s">
        <v>223</v>
      </c>
      <c r="D2" s="215"/>
      <c r="E2" s="215"/>
      <c r="F2" s="150"/>
    </row>
    <row r="3" spans="1:6" s="145" customFormat="1" ht="16.5" thickBot="1">
      <c r="A3" s="149" t="s">
        <v>197</v>
      </c>
      <c r="B3" s="148"/>
      <c r="C3" s="147" t="s">
        <v>196</v>
      </c>
      <c r="D3" s="216"/>
      <c r="E3" s="216"/>
      <c r="F3" s="146" t="s">
        <v>195</v>
      </c>
    </row>
    <row r="4" spans="1:6" s="142" customFormat="1" ht="21" customHeight="1" thickBot="1">
      <c r="A4" s="144"/>
      <c r="B4" s="144"/>
      <c r="C4" s="144"/>
      <c r="D4" s="144"/>
      <c r="E4" s="144"/>
      <c r="F4" s="143" t="s">
        <v>24</v>
      </c>
    </row>
    <row r="5" spans="1:6" ht="38.25">
      <c r="A5" s="141" t="s">
        <v>194</v>
      </c>
      <c r="B5" s="140" t="s">
        <v>193</v>
      </c>
      <c r="C5" s="572" t="s">
        <v>192</v>
      </c>
      <c r="D5" s="572" t="s">
        <v>208</v>
      </c>
      <c r="E5" s="572" t="s">
        <v>232</v>
      </c>
      <c r="F5" s="574" t="s">
        <v>233</v>
      </c>
    </row>
    <row r="6" spans="1:6" ht="13.5" thickBot="1">
      <c r="A6" s="139" t="s">
        <v>191</v>
      </c>
      <c r="B6" s="138"/>
      <c r="C6" s="573"/>
      <c r="D6" s="573"/>
      <c r="E6" s="573"/>
      <c r="F6" s="575"/>
    </row>
    <row r="7" spans="1:6" s="8" customFormat="1" ht="16.5" thickBot="1">
      <c r="A7" s="137">
        <v>1</v>
      </c>
      <c r="B7" s="136">
        <v>2</v>
      </c>
      <c r="C7" s="136">
        <v>3</v>
      </c>
      <c r="D7" s="217">
        <v>4</v>
      </c>
      <c r="E7" s="217">
        <v>5</v>
      </c>
      <c r="F7" s="135">
        <v>6</v>
      </c>
    </row>
    <row r="8" spans="1:6" s="8" customFormat="1" ht="15.75" customHeight="1" thickBot="1">
      <c r="A8" s="134"/>
      <c r="B8" s="133"/>
      <c r="C8" s="132" t="s">
        <v>25</v>
      </c>
      <c r="D8" s="132"/>
      <c r="E8" s="132"/>
      <c r="F8" s="131"/>
    </row>
    <row r="9" spans="1:6" s="120" customFormat="1" ht="13.5" customHeight="1" thickBot="1">
      <c r="A9" s="100">
        <v>1</v>
      </c>
      <c r="B9" s="130" t="s">
        <v>92</v>
      </c>
      <c r="C9" s="98" t="s">
        <v>190</v>
      </c>
      <c r="D9" s="264">
        <f>SUM(D10:D15)</f>
        <v>23155</v>
      </c>
      <c r="E9" s="264">
        <f>SUM(E10:E15)</f>
        <v>24138</v>
      </c>
      <c r="F9" s="265">
        <f>SUM(F10:F15)</f>
        <v>24659</v>
      </c>
    </row>
    <row r="10" spans="1:6" s="109" customFormat="1" ht="13.5" customHeight="1">
      <c r="A10" s="94"/>
      <c r="B10" s="93">
        <v>1</v>
      </c>
      <c r="C10" s="92" t="s">
        <v>189</v>
      </c>
      <c r="D10" s="246"/>
      <c r="E10" s="246"/>
      <c r="F10" s="266"/>
    </row>
    <row r="11" spans="1:6" s="109" customFormat="1" ht="13.5" customHeight="1">
      <c r="A11" s="94"/>
      <c r="B11" s="93">
        <v>2</v>
      </c>
      <c r="C11" s="92" t="s">
        <v>188</v>
      </c>
      <c r="D11" s="246"/>
      <c r="E11" s="246"/>
      <c r="F11" s="266"/>
    </row>
    <row r="12" spans="1:6" s="109" customFormat="1" ht="13.5" customHeight="1">
      <c r="A12" s="94"/>
      <c r="B12" s="93">
        <v>3</v>
      </c>
      <c r="C12" s="92" t="s">
        <v>187</v>
      </c>
      <c r="D12" s="246">
        <v>22364</v>
      </c>
      <c r="E12" s="246">
        <v>23296</v>
      </c>
      <c r="F12" s="266">
        <v>23368</v>
      </c>
    </row>
    <row r="13" spans="1:6" s="109" customFormat="1" ht="13.5" customHeight="1">
      <c r="A13" s="94"/>
      <c r="B13" s="93">
        <v>4</v>
      </c>
      <c r="C13" s="92" t="s">
        <v>186</v>
      </c>
      <c r="D13" s="246">
        <v>671</v>
      </c>
      <c r="E13" s="246">
        <v>717</v>
      </c>
      <c r="F13" s="266">
        <v>1166</v>
      </c>
    </row>
    <row r="14" spans="1:6" s="109" customFormat="1" ht="13.5" customHeight="1">
      <c r="A14" s="94"/>
      <c r="B14" s="93">
        <v>5</v>
      </c>
      <c r="C14" s="92" t="s">
        <v>185</v>
      </c>
      <c r="D14" s="246"/>
      <c r="E14" s="246"/>
      <c r="F14" s="266"/>
    </row>
    <row r="15" spans="1:6" s="109" customFormat="1" ht="13.5" customHeight="1" thickBot="1">
      <c r="A15" s="94"/>
      <c r="B15" s="93">
        <v>6</v>
      </c>
      <c r="C15" s="92" t="s">
        <v>184</v>
      </c>
      <c r="D15" s="246">
        <v>120</v>
      </c>
      <c r="E15" s="246">
        <v>125</v>
      </c>
      <c r="F15" s="266">
        <v>125</v>
      </c>
    </row>
    <row r="16" spans="1:6" s="120" customFormat="1" ht="13.5" customHeight="1" thickBot="1">
      <c r="A16" s="100"/>
      <c r="B16" s="130" t="s">
        <v>93</v>
      </c>
      <c r="C16" s="98" t="s">
        <v>183</v>
      </c>
      <c r="D16" s="285">
        <f>SUM(D17:D20)</f>
        <v>31170</v>
      </c>
      <c r="E16" s="285">
        <f>SUM(E17:E20)</f>
        <v>31769</v>
      </c>
      <c r="F16" s="284">
        <f>SUM(F17:F20)</f>
        <v>27789</v>
      </c>
    </row>
    <row r="17" spans="1:6" s="120" customFormat="1" ht="13.5" customHeight="1">
      <c r="A17" s="129"/>
      <c r="B17" s="117">
        <v>1</v>
      </c>
      <c r="C17" s="128" t="s">
        <v>55</v>
      </c>
      <c r="D17" s="269"/>
      <c r="E17" s="269"/>
      <c r="F17" s="270"/>
    </row>
    <row r="18" spans="1:6" s="120" customFormat="1" ht="13.5" customHeight="1">
      <c r="A18" s="127"/>
      <c r="B18" s="126">
        <v>2</v>
      </c>
      <c r="C18" s="125" t="s">
        <v>26</v>
      </c>
      <c r="D18" s="271">
        <v>25600</v>
      </c>
      <c r="E18" s="271">
        <v>26199</v>
      </c>
      <c r="F18" s="272">
        <v>22299</v>
      </c>
    </row>
    <row r="19" spans="1:6" s="109" customFormat="1" ht="13.5" customHeight="1">
      <c r="A19" s="94"/>
      <c r="B19" s="93">
        <v>3</v>
      </c>
      <c r="C19" s="92" t="s">
        <v>27</v>
      </c>
      <c r="D19" s="246">
        <v>5550</v>
      </c>
      <c r="E19" s="246">
        <v>5550</v>
      </c>
      <c r="F19" s="266">
        <v>5119</v>
      </c>
    </row>
    <row r="20" spans="1:6" s="109" customFormat="1" ht="13.5" customHeight="1" thickBot="1">
      <c r="A20" s="94"/>
      <c r="B20" s="93">
        <v>4</v>
      </c>
      <c r="C20" s="92" t="s">
        <v>182</v>
      </c>
      <c r="D20" s="246">
        <v>20</v>
      </c>
      <c r="E20" s="246">
        <v>20</v>
      </c>
      <c r="F20" s="266">
        <v>371</v>
      </c>
    </row>
    <row r="21" spans="1:6" s="120" customFormat="1" ht="13.5" customHeight="1" thickBot="1">
      <c r="A21" s="100">
        <v>2</v>
      </c>
      <c r="B21" s="99"/>
      <c r="C21" s="98" t="s">
        <v>181</v>
      </c>
      <c r="D21" s="285">
        <f>SUM(D22:D24)</f>
        <v>0</v>
      </c>
      <c r="E21" s="285">
        <f>SUM(E22:E24)</f>
        <v>0</v>
      </c>
      <c r="F21" s="284">
        <f>SUM(F22:F24)</f>
        <v>0</v>
      </c>
    </row>
    <row r="22" spans="1:6" s="109" customFormat="1" ht="13.5" customHeight="1">
      <c r="A22" s="94"/>
      <c r="B22" s="93">
        <v>1</v>
      </c>
      <c r="C22" s="92" t="s">
        <v>180</v>
      </c>
      <c r="D22" s="246"/>
      <c r="E22" s="246"/>
      <c r="F22" s="266"/>
    </row>
    <row r="23" spans="1:6" s="109" customFormat="1" ht="13.5" customHeight="1">
      <c r="A23" s="94"/>
      <c r="B23" s="93">
        <v>2</v>
      </c>
      <c r="C23" s="92" t="s">
        <v>53</v>
      </c>
      <c r="D23" s="246"/>
      <c r="E23" s="246"/>
      <c r="F23" s="266"/>
    </row>
    <row r="24" spans="1:6" s="109" customFormat="1" ht="13.5" customHeight="1" thickBot="1">
      <c r="A24" s="94"/>
      <c r="B24" s="93">
        <v>3</v>
      </c>
      <c r="C24" s="92" t="s">
        <v>179</v>
      </c>
      <c r="D24" s="246"/>
      <c r="E24" s="246"/>
      <c r="F24" s="266"/>
    </row>
    <row r="25" spans="1:6" s="120" customFormat="1" ht="14.25" customHeight="1" thickBot="1">
      <c r="A25" s="100">
        <v>3</v>
      </c>
      <c r="B25" s="99"/>
      <c r="C25" s="98" t="s">
        <v>63</v>
      </c>
      <c r="D25" s="285">
        <f>SUM(D26:D32)</f>
        <v>38433</v>
      </c>
      <c r="E25" s="285">
        <f>SUM(E26:E32)</f>
        <v>55508</v>
      </c>
      <c r="F25" s="284">
        <f>SUM(F26:F32)</f>
        <v>55508</v>
      </c>
    </row>
    <row r="26" spans="1:6" s="109" customFormat="1" ht="13.5" customHeight="1">
      <c r="A26" s="94"/>
      <c r="B26" s="93">
        <v>1</v>
      </c>
      <c r="C26" s="92" t="s">
        <v>210</v>
      </c>
      <c r="D26" s="246">
        <v>10833</v>
      </c>
      <c r="E26" s="246">
        <v>10833</v>
      </c>
      <c r="F26" s="266">
        <v>10833</v>
      </c>
    </row>
    <row r="27" spans="1:6" s="109" customFormat="1" ht="13.5" customHeight="1">
      <c r="A27" s="94"/>
      <c r="B27" s="93">
        <v>2</v>
      </c>
      <c r="C27" s="92" t="s">
        <v>235</v>
      </c>
      <c r="D27" s="246">
        <v>20919</v>
      </c>
      <c r="E27" s="246">
        <v>21640</v>
      </c>
      <c r="F27" s="266">
        <v>21640</v>
      </c>
    </row>
    <row r="28" spans="1:6" s="109" customFormat="1" ht="13.5" customHeight="1">
      <c r="A28" s="94"/>
      <c r="B28" s="93">
        <v>3</v>
      </c>
      <c r="C28" s="92" t="s">
        <v>242</v>
      </c>
      <c r="D28" s="246">
        <v>5605</v>
      </c>
      <c r="E28" s="246">
        <v>17582</v>
      </c>
      <c r="F28" s="266">
        <v>17582</v>
      </c>
    </row>
    <row r="29" spans="1:6" s="109" customFormat="1" ht="13.5" customHeight="1">
      <c r="A29" s="94"/>
      <c r="B29" s="93">
        <v>4</v>
      </c>
      <c r="C29" s="92" t="s">
        <v>243</v>
      </c>
      <c r="D29" s="246">
        <v>1068</v>
      </c>
      <c r="E29" s="246">
        <v>1068</v>
      </c>
      <c r="F29" s="266">
        <v>1068</v>
      </c>
    </row>
    <row r="30" spans="1:6" s="109" customFormat="1" ht="13.5" customHeight="1">
      <c r="A30" s="94"/>
      <c r="B30" s="93">
        <v>5</v>
      </c>
      <c r="C30" s="92" t="s">
        <v>244</v>
      </c>
      <c r="D30" s="246">
        <v>8</v>
      </c>
      <c r="E30" s="246">
        <v>2569</v>
      </c>
      <c r="F30" s="266">
        <v>2569</v>
      </c>
    </row>
    <row r="31" spans="1:6" s="109" customFormat="1" ht="13.5" customHeight="1">
      <c r="A31" s="94"/>
      <c r="B31" s="93">
        <v>6</v>
      </c>
      <c r="C31" s="92" t="s">
        <v>245</v>
      </c>
      <c r="D31" s="246"/>
      <c r="E31" s="246">
        <v>1816</v>
      </c>
      <c r="F31" s="266">
        <v>1816</v>
      </c>
    </row>
    <row r="32" spans="1:6" s="109" customFormat="1" ht="13.5" customHeight="1" thickBot="1">
      <c r="A32" s="94"/>
      <c r="B32" s="93">
        <v>7</v>
      </c>
      <c r="C32" s="92"/>
      <c r="D32" s="246"/>
      <c r="E32" s="246"/>
      <c r="F32" s="266"/>
    </row>
    <row r="33" spans="1:6" s="109" customFormat="1" ht="13.5" customHeight="1" thickBot="1">
      <c r="A33" s="100">
        <v>4</v>
      </c>
      <c r="B33" s="99"/>
      <c r="C33" s="98" t="s">
        <v>178</v>
      </c>
      <c r="D33" s="285">
        <f>SUM(D34:D39)</f>
        <v>61709</v>
      </c>
      <c r="E33" s="285">
        <f>SUM(E34:E39)</f>
        <v>50996</v>
      </c>
      <c r="F33" s="284">
        <f>SUM(F34:F39)</f>
        <v>50996</v>
      </c>
    </row>
    <row r="34" spans="1:6" s="109" customFormat="1" ht="13.5" customHeight="1">
      <c r="A34" s="115"/>
      <c r="B34" s="114">
        <v>1</v>
      </c>
      <c r="C34" s="124" t="s">
        <v>177</v>
      </c>
      <c r="D34" s="244"/>
      <c r="E34" s="244"/>
      <c r="F34" s="274"/>
    </row>
    <row r="35" spans="1:6" s="109" customFormat="1" ht="13.5" customHeight="1">
      <c r="A35" s="94"/>
      <c r="B35" s="93">
        <v>2</v>
      </c>
      <c r="C35" s="92" t="s">
        <v>176</v>
      </c>
      <c r="D35" s="246"/>
      <c r="E35" s="246"/>
      <c r="F35" s="266"/>
    </row>
    <row r="36" spans="1:6" s="109" customFormat="1" ht="13.5" customHeight="1">
      <c r="A36" s="94"/>
      <c r="B36" s="93">
        <v>3</v>
      </c>
      <c r="C36" s="92" t="s">
        <v>175</v>
      </c>
      <c r="D36" s="246">
        <v>61709</v>
      </c>
      <c r="E36" s="246">
        <v>50996</v>
      </c>
      <c r="F36" s="266">
        <v>50996</v>
      </c>
    </row>
    <row r="37" spans="1:6" s="109" customFormat="1" ht="13.5" customHeight="1">
      <c r="A37" s="94"/>
      <c r="B37" s="93">
        <v>4</v>
      </c>
      <c r="C37" s="92" t="s">
        <v>174</v>
      </c>
      <c r="D37" s="246"/>
      <c r="E37" s="246"/>
      <c r="F37" s="266"/>
    </row>
    <row r="38" spans="1:6" s="109" customFormat="1" ht="13.5" customHeight="1">
      <c r="A38" s="94"/>
      <c r="B38" s="93">
        <v>5</v>
      </c>
      <c r="C38" s="92" t="s">
        <v>173</v>
      </c>
      <c r="D38" s="246"/>
      <c r="E38" s="246"/>
      <c r="F38" s="266"/>
    </row>
    <row r="39" spans="1:6" s="109" customFormat="1" ht="13.5" customHeight="1">
      <c r="A39" s="94"/>
      <c r="B39" s="93">
        <v>6</v>
      </c>
      <c r="C39" s="92" t="s">
        <v>172</v>
      </c>
      <c r="D39" s="246"/>
      <c r="E39" s="246"/>
      <c r="F39" s="266"/>
    </row>
    <row r="40" spans="1:6" s="109" customFormat="1" ht="13.5" customHeight="1" thickBot="1">
      <c r="A40" s="123">
        <v>5</v>
      </c>
      <c r="B40" s="122"/>
      <c r="C40" s="121" t="s">
        <v>171</v>
      </c>
      <c r="D40" s="275"/>
      <c r="E40" s="275"/>
      <c r="F40" s="276"/>
    </row>
    <row r="41" spans="1:6" s="120" customFormat="1" ht="13.5" customHeight="1" thickBot="1">
      <c r="A41" s="100">
        <v>6</v>
      </c>
      <c r="B41" s="99"/>
      <c r="C41" s="98" t="s">
        <v>54</v>
      </c>
      <c r="D41" s="267"/>
      <c r="E41" s="267"/>
      <c r="F41" s="268">
        <f>SUM(F42:F44)</f>
        <v>1293</v>
      </c>
    </row>
    <row r="42" spans="1:6" s="109" customFormat="1" ht="13.5" customHeight="1">
      <c r="A42" s="94"/>
      <c r="B42" s="93">
        <v>1</v>
      </c>
      <c r="C42" s="92" t="s">
        <v>50</v>
      </c>
      <c r="D42" s="246"/>
      <c r="E42" s="246"/>
      <c r="F42" s="266"/>
    </row>
    <row r="43" spans="1:6" s="109" customFormat="1" ht="13.5" customHeight="1">
      <c r="A43" s="94"/>
      <c r="B43" s="93">
        <v>2</v>
      </c>
      <c r="C43" s="92" t="s">
        <v>170</v>
      </c>
      <c r="D43" s="246"/>
      <c r="E43" s="246"/>
      <c r="F43" s="266"/>
    </row>
    <row r="44" spans="1:6" s="109" customFormat="1" ht="13.5" customHeight="1" thickBot="1">
      <c r="A44" s="94"/>
      <c r="B44" s="93">
        <v>3</v>
      </c>
      <c r="C44" s="92" t="s">
        <v>246</v>
      </c>
      <c r="D44" s="246"/>
      <c r="E44" s="246"/>
      <c r="F44" s="266">
        <v>1293</v>
      </c>
    </row>
    <row r="45" spans="1:6" s="109" customFormat="1" ht="13.5" customHeight="1" thickBot="1">
      <c r="A45" s="100">
        <v>7</v>
      </c>
      <c r="B45" s="99"/>
      <c r="C45" s="119" t="s">
        <v>169</v>
      </c>
      <c r="D45" s="264">
        <f>D46+D47</f>
        <v>12276</v>
      </c>
      <c r="E45" s="264">
        <f>E46+E47</f>
        <v>12276</v>
      </c>
      <c r="F45" s="265">
        <f>F46+F47</f>
        <v>12276</v>
      </c>
    </row>
    <row r="46" spans="1:6" s="109" customFormat="1" ht="13.5" customHeight="1">
      <c r="A46" s="118"/>
      <c r="B46" s="117">
        <v>1</v>
      </c>
      <c r="C46" s="116" t="s">
        <v>168</v>
      </c>
      <c r="D46" s="277">
        <v>12276</v>
      </c>
      <c r="E46" s="277">
        <v>12276</v>
      </c>
      <c r="F46" s="270">
        <v>12276</v>
      </c>
    </row>
    <row r="47" spans="1:6" s="109" customFormat="1" ht="13.5" customHeight="1" thickBot="1">
      <c r="A47" s="115"/>
      <c r="B47" s="114">
        <v>2</v>
      </c>
      <c r="C47" s="113" t="s">
        <v>58</v>
      </c>
      <c r="D47" s="278"/>
      <c r="E47" s="278"/>
      <c r="F47" s="274"/>
    </row>
    <row r="48" spans="1:6" s="109" customFormat="1" ht="15.75" thickBot="1">
      <c r="A48" s="112"/>
      <c r="B48" s="111"/>
      <c r="C48" s="110" t="s">
        <v>167</v>
      </c>
      <c r="D48" s="287">
        <f>D9+D16+D21+D25+D33+D40+D41+D45</f>
        <v>166743</v>
      </c>
      <c r="E48" s="287">
        <f>E9+E16+E21+E25+E33+E40+E41+E45</f>
        <v>174687</v>
      </c>
      <c r="F48" s="286">
        <f>F9+F16+F21+F25+F33+F40+F41+F45</f>
        <v>172521</v>
      </c>
    </row>
    <row r="49" spans="1:6" ht="12.75">
      <c r="A49" s="84"/>
      <c r="B49" s="83"/>
      <c r="C49" s="83"/>
      <c r="D49" s="83"/>
      <c r="E49" s="83"/>
      <c r="F49" s="83"/>
    </row>
    <row r="50" spans="1:6" ht="13.5" thickBot="1">
      <c r="A50" s="84"/>
      <c r="B50" s="83"/>
      <c r="C50" s="83"/>
      <c r="D50" s="83"/>
      <c r="E50" s="83"/>
      <c r="F50" s="83"/>
    </row>
    <row r="51" spans="1:6" s="8" customFormat="1" ht="16.5" customHeight="1" thickBot="1">
      <c r="A51" s="108"/>
      <c r="B51" s="107"/>
      <c r="C51" s="106" t="s">
        <v>31</v>
      </c>
      <c r="D51" s="106"/>
      <c r="E51" s="106"/>
      <c r="F51" s="105"/>
    </row>
    <row r="52" spans="1:6" s="88" customFormat="1" ht="15" customHeight="1" thickBot="1">
      <c r="A52" s="100">
        <v>1</v>
      </c>
      <c r="B52" s="99"/>
      <c r="C52" s="98" t="s">
        <v>166</v>
      </c>
      <c r="D52" s="285">
        <f>SUM(D53:D59)</f>
        <v>75541</v>
      </c>
      <c r="E52" s="285">
        <f>SUM(E53:E59)</f>
        <v>85232</v>
      </c>
      <c r="F52" s="284">
        <f>SUM(F53:F59)</f>
        <v>77870</v>
      </c>
    </row>
    <row r="53" spans="1:6" ht="15" customHeight="1">
      <c r="A53" s="94"/>
      <c r="B53" s="93">
        <v>1</v>
      </c>
      <c r="C53" s="92" t="s">
        <v>165</v>
      </c>
      <c r="D53" s="246">
        <v>18092</v>
      </c>
      <c r="E53" s="246">
        <v>19803</v>
      </c>
      <c r="F53" s="266">
        <v>19803</v>
      </c>
    </row>
    <row r="54" spans="1:6" ht="15" customHeight="1">
      <c r="A54" s="94"/>
      <c r="B54" s="93">
        <v>2</v>
      </c>
      <c r="C54" s="92" t="s">
        <v>19</v>
      </c>
      <c r="D54" s="246">
        <v>4683</v>
      </c>
      <c r="E54" s="246">
        <v>4651</v>
      </c>
      <c r="F54" s="266">
        <v>4447</v>
      </c>
    </row>
    <row r="55" spans="1:6" ht="15" customHeight="1">
      <c r="A55" s="94"/>
      <c r="B55" s="93">
        <v>3</v>
      </c>
      <c r="C55" s="92" t="s">
        <v>32</v>
      </c>
      <c r="D55" s="246">
        <v>39546</v>
      </c>
      <c r="E55" s="246">
        <v>45607</v>
      </c>
      <c r="F55" s="266">
        <v>42564</v>
      </c>
    </row>
    <row r="56" spans="1:6" ht="15" customHeight="1">
      <c r="A56" s="94"/>
      <c r="B56" s="93">
        <v>4</v>
      </c>
      <c r="C56" s="104" t="s">
        <v>64</v>
      </c>
      <c r="D56" s="280"/>
      <c r="E56" s="280"/>
      <c r="F56" s="266"/>
    </row>
    <row r="57" spans="1:6" ht="15" customHeight="1">
      <c r="A57" s="94"/>
      <c r="B57" s="93">
        <v>5</v>
      </c>
      <c r="C57" s="92" t="s">
        <v>164</v>
      </c>
      <c r="D57" s="246">
        <v>720</v>
      </c>
      <c r="E57" s="246">
        <v>2213</v>
      </c>
      <c r="F57" s="266">
        <v>2213</v>
      </c>
    </row>
    <row r="58" spans="1:6" ht="15" customHeight="1">
      <c r="A58" s="94"/>
      <c r="B58" s="93">
        <v>6</v>
      </c>
      <c r="C58" s="92" t="s">
        <v>163</v>
      </c>
      <c r="D58" s="246">
        <v>12500</v>
      </c>
      <c r="E58" s="246">
        <v>12958</v>
      </c>
      <c r="F58" s="266">
        <v>8843</v>
      </c>
    </row>
    <row r="59" spans="1:6" ht="15" customHeight="1" thickBot="1">
      <c r="A59" s="94"/>
      <c r="B59" s="93">
        <v>7</v>
      </c>
      <c r="C59" s="92" t="s">
        <v>21</v>
      </c>
      <c r="D59" s="246"/>
      <c r="E59" s="246"/>
      <c r="F59" s="266"/>
    </row>
    <row r="60" spans="1:6" s="88" customFormat="1" ht="15" customHeight="1" thickBot="1">
      <c r="A60" s="100">
        <v>2</v>
      </c>
      <c r="B60" s="99"/>
      <c r="C60" s="98" t="s">
        <v>162</v>
      </c>
      <c r="D60" s="285">
        <f>SUM(D61:D63)</f>
        <v>44453</v>
      </c>
      <c r="E60" s="285">
        <f>SUM(E61:E63)</f>
        <v>47951</v>
      </c>
      <c r="F60" s="284">
        <f>SUM(F61:F63)</f>
        <v>47951</v>
      </c>
    </row>
    <row r="61" spans="1:6" ht="15" customHeight="1">
      <c r="A61" s="94"/>
      <c r="B61" s="93">
        <v>1</v>
      </c>
      <c r="C61" s="92" t="s">
        <v>161</v>
      </c>
      <c r="D61" s="246">
        <v>43953</v>
      </c>
      <c r="E61" s="246">
        <v>33802</v>
      </c>
      <c r="F61" s="266">
        <v>33802</v>
      </c>
    </row>
    <row r="62" spans="1:6" ht="15" customHeight="1">
      <c r="A62" s="94"/>
      <c r="B62" s="93">
        <v>2</v>
      </c>
      <c r="C62" s="92" t="s">
        <v>67</v>
      </c>
      <c r="D62" s="246">
        <v>500</v>
      </c>
      <c r="E62" s="246">
        <v>14149</v>
      </c>
      <c r="F62" s="266">
        <v>14149</v>
      </c>
    </row>
    <row r="63" spans="1:6" ht="15" customHeight="1" thickBot="1">
      <c r="A63" s="94"/>
      <c r="B63" s="93">
        <v>3</v>
      </c>
      <c r="C63" s="92" t="s">
        <v>160</v>
      </c>
      <c r="D63" s="246"/>
      <c r="E63" s="246"/>
      <c r="F63" s="266"/>
    </row>
    <row r="64" spans="1:6" s="88" customFormat="1" ht="15" customHeight="1" thickBot="1">
      <c r="A64" s="100">
        <v>3</v>
      </c>
      <c r="B64" s="99"/>
      <c r="C64" s="98" t="s">
        <v>22</v>
      </c>
      <c r="D64" s="285">
        <f>SUM(D65:D66)</f>
        <v>5545</v>
      </c>
      <c r="E64" s="285">
        <f>SUM(E65:E66)</f>
        <v>300</v>
      </c>
      <c r="F64" s="284">
        <f>SUM(F65:F66)</f>
        <v>0</v>
      </c>
    </row>
    <row r="65" spans="1:6" ht="15" customHeight="1">
      <c r="A65" s="94"/>
      <c r="B65" s="93">
        <v>1</v>
      </c>
      <c r="C65" s="92" t="s">
        <v>33</v>
      </c>
      <c r="D65" s="246">
        <v>545</v>
      </c>
      <c r="E65" s="246">
        <v>300</v>
      </c>
      <c r="F65" s="266"/>
    </row>
    <row r="66" spans="1:6" ht="15" customHeight="1">
      <c r="A66" s="103"/>
      <c r="B66" s="102">
        <v>2</v>
      </c>
      <c r="C66" s="101" t="s">
        <v>199</v>
      </c>
      <c r="D66" s="247">
        <v>5000</v>
      </c>
      <c r="E66" s="247"/>
      <c r="F66" s="273"/>
    </row>
    <row r="67" spans="1:6" ht="15" customHeight="1">
      <c r="A67" s="103"/>
      <c r="B67" s="102"/>
      <c r="C67" s="101" t="s">
        <v>212</v>
      </c>
      <c r="D67" s="247"/>
      <c r="E67" s="247"/>
      <c r="F67" s="273"/>
    </row>
    <row r="68" spans="1:6" ht="15" customHeight="1">
      <c r="A68" s="103"/>
      <c r="B68" s="102"/>
      <c r="C68" s="101" t="s">
        <v>211</v>
      </c>
      <c r="D68" s="247"/>
      <c r="E68" s="247"/>
      <c r="F68" s="273"/>
    </row>
    <row r="69" spans="1:6" ht="15" customHeight="1" thickBot="1">
      <c r="A69" s="103"/>
      <c r="B69" s="102">
        <v>3</v>
      </c>
      <c r="C69" s="101" t="s">
        <v>106</v>
      </c>
      <c r="D69" s="247"/>
      <c r="E69" s="247"/>
      <c r="F69" s="273"/>
    </row>
    <row r="70" spans="1:6" ht="15" customHeight="1" thickBot="1">
      <c r="A70" s="100">
        <v>4</v>
      </c>
      <c r="B70" s="99"/>
      <c r="C70" s="98" t="s">
        <v>66</v>
      </c>
      <c r="D70" s="267"/>
      <c r="E70" s="267"/>
      <c r="F70" s="281"/>
    </row>
    <row r="71" spans="1:6" ht="15" customHeight="1" thickBot="1">
      <c r="A71" s="100">
        <v>5</v>
      </c>
      <c r="B71" s="99"/>
      <c r="C71" s="98" t="s">
        <v>34</v>
      </c>
      <c r="D71" s="267"/>
      <c r="E71" s="267"/>
      <c r="F71" s="281"/>
    </row>
    <row r="72" spans="1:6" ht="15" customHeight="1" thickBot="1">
      <c r="A72" s="100">
        <v>6</v>
      </c>
      <c r="B72" s="99"/>
      <c r="C72" s="98" t="s">
        <v>213</v>
      </c>
      <c r="D72" s="267"/>
      <c r="E72" s="267"/>
      <c r="F72" s="281"/>
    </row>
    <row r="73" spans="1:6" s="88" customFormat="1" ht="15" customHeight="1" thickBot="1">
      <c r="A73" s="100">
        <v>7</v>
      </c>
      <c r="B73" s="99"/>
      <c r="C73" s="98" t="s">
        <v>56</v>
      </c>
      <c r="D73" s="285">
        <f>SUM(D74:D75)</f>
        <v>0</v>
      </c>
      <c r="E73" s="288">
        <f>SUM(E74:E75)</f>
        <v>0</v>
      </c>
      <c r="F73" s="284">
        <f>SUM(F74:F75)</f>
        <v>0</v>
      </c>
    </row>
    <row r="74" spans="1:6" ht="15" customHeight="1">
      <c r="A74" s="94"/>
      <c r="B74" s="93">
        <v>1</v>
      </c>
      <c r="C74" s="92" t="s">
        <v>57</v>
      </c>
      <c r="D74" s="246"/>
      <c r="E74" s="246"/>
      <c r="F74" s="266"/>
    </row>
    <row r="75" spans="1:6" ht="15" customHeight="1">
      <c r="A75" s="94"/>
      <c r="B75" s="93">
        <v>2</v>
      </c>
      <c r="C75" s="92" t="s">
        <v>159</v>
      </c>
      <c r="D75" s="246"/>
      <c r="E75" s="246"/>
      <c r="F75" s="266"/>
    </row>
    <row r="76" spans="1:6" ht="15" customHeight="1">
      <c r="A76" s="97">
        <v>8</v>
      </c>
      <c r="B76" s="96"/>
      <c r="C76" s="95" t="s">
        <v>158</v>
      </c>
      <c r="D76" s="290">
        <f>SUM(D77:D78)</f>
        <v>41204</v>
      </c>
      <c r="E76" s="290">
        <f>SUM(E77:E78)</f>
        <v>41204</v>
      </c>
      <c r="F76" s="289">
        <f>SUM(F77:F78)</f>
        <v>35717</v>
      </c>
    </row>
    <row r="77" spans="1:6" ht="15" customHeight="1">
      <c r="A77" s="94"/>
      <c r="B77" s="93">
        <v>1</v>
      </c>
      <c r="C77" s="92" t="s">
        <v>230</v>
      </c>
      <c r="D77" s="246">
        <v>35739</v>
      </c>
      <c r="E77" s="246">
        <v>35739</v>
      </c>
      <c r="F77" s="266">
        <v>30252</v>
      </c>
    </row>
    <row r="78" spans="1:6" s="88" customFormat="1" ht="13.5" thickBot="1">
      <c r="A78" s="91"/>
      <c r="B78" s="90">
        <v>2</v>
      </c>
      <c r="C78" s="89" t="s">
        <v>231</v>
      </c>
      <c r="D78" s="282">
        <v>5465</v>
      </c>
      <c r="E78" s="282">
        <v>5465</v>
      </c>
      <c r="F78" s="283">
        <v>5465</v>
      </c>
    </row>
    <row r="79" spans="1:6" ht="19.5" customHeight="1" thickBot="1">
      <c r="A79" s="87"/>
      <c r="B79" s="86"/>
      <c r="C79" s="85" t="s">
        <v>157</v>
      </c>
      <c r="D79" s="287">
        <f>D52+D60+D64+D70+D71+D72+D73+D76</f>
        <v>166743</v>
      </c>
      <c r="E79" s="287">
        <f>E52+E60+E64+E70+E71+E72+E73+E76</f>
        <v>174687</v>
      </c>
      <c r="F79" s="291">
        <f>F52+F60+F64+F70+F71+F72+F73+F76</f>
        <v>161538</v>
      </c>
    </row>
    <row r="80" spans="1:6" ht="13.5" thickBot="1">
      <c r="A80" s="84"/>
      <c r="B80" s="83"/>
      <c r="C80" s="83"/>
      <c r="D80" s="83"/>
      <c r="E80" s="83"/>
      <c r="F80" s="83"/>
    </row>
    <row r="81" spans="1:6" ht="16.5" thickBot="1">
      <c r="A81" s="82" t="s">
        <v>156</v>
      </c>
      <c r="B81" s="81"/>
      <c r="C81" s="80"/>
      <c r="D81" s="218"/>
      <c r="E81" s="218"/>
      <c r="F81" s="79">
        <v>13</v>
      </c>
    </row>
  </sheetData>
  <sheetProtection/>
  <mergeCells count="4">
    <mergeCell ref="C5:C6"/>
    <mergeCell ref="F5:F6"/>
    <mergeCell ref="D5:D6"/>
    <mergeCell ref="E5:E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scale="78" r:id="rId1"/>
  <rowBreaks count="1" manualBreakCount="1">
    <brk id="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0">
      <selection activeCell="I24" sqref="I24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6" width="15.875" style="1" customWidth="1"/>
    <col min="7" max="16384" width="9.375" style="1" customWidth="1"/>
  </cols>
  <sheetData>
    <row r="1" spans="1:6" s="154" customFormat="1" ht="21" customHeight="1" thickBot="1">
      <c r="A1" s="157"/>
      <c r="B1" s="156"/>
      <c r="C1" s="156"/>
      <c r="D1" s="156"/>
      <c r="E1" s="156"/>
      <c r="F1" s="155" t="s">
        <v>225</v>
      </c>
    </row>
    <row r="2" spans="1:6" s="145" customFormat="1" ht="15.75">
      <c r="A2" s="153" t="s">
        <v>198</v>
      </c>
      <c r="B2" s="152"/>
      <c r="C2" s="151" t="s">
        <v>224</v>
      </c>
      <c r="D2" s="215"/>
      <c r="E2" s="215"/>
      <c r="F2" s="150"/>
    </row>
    <row r="3" spans="1:6" s="145" customFormat="1" ht="16.5" thickBot="1">
      <c r="A3" s="149" t="s">
        <v>197</v>
      </c>
      <c r="B3" s="148"/>
      <c r="C3" s="188" t="s">
        <v>205</v>
      </c>
      <c r="D3" s="219"/>
      <c r="E3" s="219"/>
      <c r="F3" s="187" t="s">
        <v>204</v>
      </c>
    </row>
    <row r="4" spans="1:6" s="142" customFormat="1" ht="21" customHeight="1" thickBot="1">
      <c r="A4" s="144"/>
      <c r="B4" s="144"/>
      <c r="C4" s="144"/>
      <c r="D4" s="144"/>
      <c r="E4" s="144"/>
      <c r="F4" s="143" t="s">
        <v>24</v>
      </c>
    </row>
    <row r="5" spans="1:6" ht="38.25">
      <c r="A5" s="141" t="s">
        <v>194</v>
      </c>
      <c r="B5" s="140" t="s">
        <v>193</v>
      </c>
      <c r="C5" s="572" t="s">
        <v>192</v>
      </c>
      <c r="D5" s="572" t="s">
        <v>208</v>
      </c>
      <c r="E5" s="572" t="s">
        <v>232</v>
      </c>
      <c r="F5" s="574" t="s">
        <v>233</v>
      </c>
    </row>
    <row r="6" spans="1:6" ht="13.5" thickBot="1">
      <c r="A6" s="186" t="s">
        <v>191</v>
      </c>
      <c r="B6" s="185"/>
      <c r="C6" s="573"/>
      <c r="D6" s="573"/>
      <c r="E6" s="573"/>
      <c r="F6" s="575"/>
    </row>
    <row r="7" spans="1:6" s="8" customFormat="1" ht="16.5" thickBot="1">
      <c r="A7" s="137">
        <v>1</v>
      </c>
      <c r="B7" s="136">
        <v>2</v>
      </c>
      <c r="C7" s="136">
        <v>3</v>
      </c>
      <c r="D7" s="217"/>
      <c r="E7" s="217"/>
      <c r="F7" s="135">
        <v>4</v>
      </c>
    </row>
    <row r="8" spans="1:6" s="167" customFormat="1" ht="15.75" customHeight="1" thickBot="1">
      <c r="A8" s="171"/>
      <c r="B8" s="170"/>
      <c r="C8" s="169" t="s">
        <v>25</v>
      </c>
      <c r="D8" s="169"/>
      <c r="E8" s="169"/>
      <c r="F8" s="168"/>
    </row>
    <row r="9" spans="1:6" s="88" customFormat="1" ht="15" customHeight="1" thickBot="1">
      <c r="A9" s="100">
        <v>1</v>
      </c>
      <c r="B9" s="99"/>
      <c r="C9" s="98" t="s">
        <v>190</v>
      </c>
      <c r="D9" s="264">
        <f>SUM(D10:D15)</f>
        <v>1632</v>
      </c>
      <c r="E9" s="264">
        <f>SUM(E10:E15)</f>
        <v>1632</v>
      </c>
      <c r="F9" s="265">
        <f>SUM(F10:F15)</f>
        <v>1289</v>
      </c>
    </row>
    <row r="10" spans="1:6" ht="15" customHeight="1">
      <c r="A10" s="94"/>
      <c r="B10" s="93">
        <v>1</v>
      </c>
      <c r="C10" s="92" t="s">
        <v>189</v>
      </c>
      <c r="D10" s="246"/>
      <c r="E10" s="246"/>
      <c r="F10" s="266"/>
    </row>
    <row r="11" spans="1:6" ht="15" customHeight="1">
      <c r="A11" s="94"/>
      <c r="B11" s="93">
        <v>2</v>
      </c>
      <c r="C11" s="92" t="s">
        <v>188</v>
      </c>
      <c r="D11" s="246"/>
      <c r="E11" s="246"/>
      <c r="F11" s="266"/>
    </row>
    <row r="12" spans="1:6" ht="15" customHeight="1">
      <c r="A12" s="94"/>
      <c r="B12" s="93">
        <v>3</v>
      </c>
      <c r="C12" s="92" t="s">
        <v>187</v>
      </c>
      <c r="D12" s="246">
        <v>1285</v>
      </c>
      <c r="E12" s="246">
        <v>1285</v>
      </c>
      <c r="F12" s="266">
        <v>1015</v>
      </c>
    </row>
    <row r="13" spans="1:6" ht="15" customHeight="1">
      <c r="A13" s="94"/>
      <c r="B13" s="93">
        <v>4</v>
      </c>
      <c r="C13" s="92" t="s">
        <v>186</v>
      </c>
      <c r="D13" s="246">
        <v>347</v>
      </c>
      <c r="E13" s="246">
        <v>347</v>
      </c>
      <c r="F13" s="266">
        <v>274</v>
      </c>
    </row>
    <row r="14" spans="1:6" ht="15" customHeight="1">
      <c r="A14" s="94"/>
      <c r="B14" s="93">
        <v>5</v>
      </c>
      <c r="C14" s="92" t="s">
        <v>185</v>
      </c>
      <c r="D14" s="246"/>
      <c r="E14" s="246"/>
      <c r="F14" s="266"/>
    </row>
    <row r="15" spans="1:6" ht="15" customHeight="1" thickBot="1">
      <c r="A15" s="103"/>
      <c r="B15" s="102">
        <v>6</v>
      </c>
      <c r="C15" s="101" t="s">
        <v>184</v>
      </c>
      <c r="D15" s="247"/>
      <c r="E15" s="247"/>
      <c r="F15" s="273"/>
    </row>
    <row r="16" spans="1:6" ht="15" customHeight="1" thickBot="1">
      <c r="A16" s="179">
        <v>3</v>
      </c>
      <c r="B16" s="184">
        <v>1</v>
      </c>
      <c r="C16" s="177" t="s">
        <v>181</v>
      </c>
      <c r="D16" s="292"/>
      <c r="E16" s="292"/>
      <c r="F16" s="293"/>
    </row>
    <row r="17" spans="1:6" s="88" customFormat="1" ht="15" customHeight="1" thickBot="1">
      <c r="A17" s="100">
        <v>5</v>
      </c>
      <c r="B17" s="99"/>
      <c r="C17" s="98" t="s">
        <v>203</v>
      </c>
      <c r="D17" s="285">
        <f>SUM(D18:D19)</f>
        <v>0</v>
      </c>
      <c r="E17" s="285">
        <f>SUM(E18:E19)</f>
        <v>0</v>
      </c>
      <c r="F17" s="284">
        <f>SUM(F18:F19)</f>
        <v>0</v>
      </c>
    </row>
    <row r="18" spans="1:6" ht="15" customHeight="1">
      <c r="A18" s="94"/>
      <c r="B18" s="93">
        <v>1</v>
      </c>
      <c r="C18" s="92" t="s">
        <v>202</v>
      </c>
      <c r="D18" s="246"/>
      <c r="E18" s="246"/>
      <c r="F18" s="266"/>
    </row>
    <row r="19" spans="1:6" ht="15" customHeight="1" thickBot="1">
      <c r="A19" s="103"/>
      <c r="B19" s="102">
        <v>2</v>
      </c>
      <c r="C19" s="101" t="s">
        <v>201</v>
      </c>
      <c r="D19" s="247"/>
      <c r="E19" s="247"/>
      <c r="F19" s="273"/>
    </row>
    <row r="20" spans="1:6" ht="15" customHeight="1" thickBot="1">
      <c r="A20" s="100">
        <v>7</v>
      </c>
      <c r="B20" s="183"/>
      <c r="C20" s="98" t="s">
        <v>169</v>
      </c>
      <c r="D20" s="264">
        <f>D21+D22</f>
        <v>1</v>
      </c>
      <c r="E20" s="264">
        <f>E21+E22</f>
        <v>1</v>
      </c>
      <c r="F20" s="265">
        <f>F21+F22</f>
        <v>1</v>
      </c>
    </row>
    <row r="21" spans="1:6" ht="15" customHeight="1" thickBot="1">
      <c r="A21" s="182"/>
      <c r="B21" s="181">
        <v>1</v>
      </c>
      <c r="C21" s="180" t="s">
        <v>168</v>
      </c>
      <c r="D21" s="294">
        <v>1</v>
      </c>
      <c r="E21" s="294">
        <v>1</v>
      </c>
      <c r="F21" s="295">
        <v>1</v>
      </c>
    </row>
    <row r="22" spans="1:6" ht="15" customHeight="1" thickBot="1">
      <c r="A22" s="182"/>
      <c r="B22" s="181">
        <v>2</v>
      </c>
      <c r="C22" s="180" t="s">
        <v>58</v>
      </c>
      <c r="D22" s="294"/>
      <c r="E22" s="294"/>
      <c r="F22" s="295"/>
    </row>
    <row r="23" spans="1:6" s="88" customFormat="1" ht="15" customHeight="1" thickBot="1">
      <c r="A23" s="179">
        <v>8</v>
      </c>
      <c r="B23" s="178">
        <v>1</v>
      </c>
      <c r="C23" s="177" t="s">
        <v>207</v>
      </c>
      <c r="D23" s="292">
        <v>35738</v>
      </c>
      <c r="E23" s="292">
        <v>35738</v>
      </c>
      <c r="F23" s="293">
        <v>30252</v>
      </c>
    </row>
    <row r="24" spans="1:6" s="109" customFormat="1" ht="15" customHeight="1" thickBot="1">
      <c r="A24" s="176"/>
      <c r="B24" s="175"/>
      <c r="C24" s="110" t="s">
        <v>167</v>
      </c>
      <c r="D24" s="287">
        <f>D9+D16+D17+D20+D23</f>
        <v>37371</v>
      </c>
      <c r="E24" s="287">
        <f>E9+E16+E17+E20+E23</f>
        <v>37371</v>
      </c>
      <c r="F24" s="286">
        <f>F9+F16+F17+F20+F23</f>
        <v>31542</v>
      </c>
    </row>
    <row r="25" spans="1:6" s="109" customFormat="1" ht="9.75" customHeight="1" thickBot="1">
      <c r="A25" s="174"/>
      <c r="B25" s="173"/>
      <c r="C25" s="172"/>
      <c r="D25" s="296"/>
      <c r="E25" s="296"/>
      <c r="F25" s="297"/>
    </row>
    <row r="26" spans="1:6" s="167" customFormat="1" ht="15" customHeight="1" thickBot="1">
      <c r="A26" s="171"/>
      <c r="B26" s="170"/>
      <c r="C26" s="169" t="s">
        <v>31</v>
      </c>
      <c r="D26" s="298"/>
      <c r="E26" s="298"/>
      <c r="F26" s="299"/>
    </row>
    <row r="27" spans="1:6" s="88" customFormat="1" ht="15" customHeight="1" thickBot="1">
      <c r="A27" s="100">
        <v>9</v>
      </c>
      <c r="B27" s="99"/>
      <c r="C27" s="98" t="s">
        <v>166</v>
      </c>
      <c r="D27" s="285">
        <f>SUM(D28:D34)</f>
        <v>37371</v>
      </c>
      <c r="E27" s="285">
        <f>SUM(E28:E34)</f>
        <v>36637</v>
      </c>
      <c r="F27" s="284">
        <f>SUM(F28:F34)</f>
        <v>30791</v>
      </c>
    </row>
    <row r="28" spans="1:6" ht="15" customHeight="1">
      <c r="A28" s="94"/>
      <c r="B28" s="93">
        <v>1</v>
      </c>
      <c r="C28" s="128" t="s">
        <v>39</v>
      </c>
      <c r="D28" s="244">
        <v>23378</v>
      </c>
      <c r="E28" s="244">
        <v>23378</v>
      </c>
      <c r="F28" s="266">
        <v>19881</v>
      </c>
    </row>
    <row r="29" spans="1:6" ht="15" customHeight="1">
      <c r="A29" s="94"/>
      <c r="B29" s="93">
        <v>2</v>
      </c>
      <c r="C29" s="92" t="s">
        <v>19</v>
      </c>
      <c r="D29" s="246">
        <v>6245</v>
      </c>
      <c r="E29" s="246">
        <v>6245</v>
      </c>
      <c r="F29" s="266">
        <v>5297</v>
      </c>
    </row>
    <row r="30" spans="1:6" ht="15" customHeight="1">
      <c r="A30" s="103"/>
      <c r="B30" s="102">
        <v>3</v>
      </c>
      <c r="C30" s="101" t="s">
        <v>20</v>
      </c>
      <c r="D30" s="247">
        <v>7748</v>
      </c>
      <c r="E30" s="247">
        <v>7014</v>
      </c>
      <c r="F30" s="273">
        <v>5613</v>
      </c>
    </row>
    <row r="31" spans="1:6" s="88" customFormat="1" ht="15" customHeight="1">
      <c r="A31" s="94"/>
      <c r="B31" s="93">
        <v>4</v>
      </c>
      <c r="C31" s="92" t="s">
        <v>64</v>
      </c>
      <c r="D31" s="246"/>
      <c r="E31" s="246"/>
      <c r="F31" s="266"/>
    </row>
    <row r="32" spans="1:6" s="88" customFormat="1" ht="15" customHeight="1">
      <c r="A32" s="115"/>
      <c r="B32" s="114">
        <v>5</v>
      </c>
      <c r="C32" s="92" t="s">
        <v>200</v>
      </c>
      <c r="D32" s="244"/>
      <c r="E32" s="244"/>
      <c r="F32" s="274"/>
    </row>
    <row r="33" spans="1:6" ht="15" customHeight="1">
      <c r="A33" s="115"/>
      <c r="B33" s="114">
        <v>6</v>
      </c>
      <c r="C33" s="124" t="s">
        <v>163</v>
      </c>
      <c r="D33" s="244"/>
      <c r="E33" s="244"/>
      <c r="F33" s="274"/>
    </row>
    <row r="34" spans="1:6" ht="15" customHeight="1" thickBot="1">
      <c r="A34" s="94"/>
      <c r="B34" s="93">
        <v>7</v>
      </c>
      <c r="C34" s="92" t="s">
        <v>21</v>
      </c>
      <c r="D34" s="246"/>
      <c r="E34" s="246"/>
      <c r="F34" s="266"/>
    </row>
    <row r="35" spans="1:6" s="88" customFormat="1" ht="15" customHeight="1" thickBot="1">
      <c r="A35" s="100">
        <v>10</v>
      </c>
      <c r="B35" s="99"/>
      <c r="C35" s="98" t="s">
        <v>162</v>
      </c>
      <c r="D35" s="285">
        <f>SUM(D36:D38)</f>
        <v>0</v>
      </c>
      <c r="E35" s="285">
        <f>SUM(E36:E38)</f>
        <v>734</v>
      </c>
      <c r="F35" s="284">
        <f>SUM(F36:F38)</f>
        <v>734</v>
      </c>
    </row>
    <row r="36" spans="1:6" ht="15" customHeight="1">
      <c r="A36" s="94"/>
      <c r="B36" s="93">
        <v>1</v>
      </c>
      <c r="C36" s="92" t="s">
        <v>60</v>
      </c>
      <c r="D36" s="246"/>
      <c r="E36" s="246"/>
      <c r="F36" s="266"/>
    </row>
    <row r="37" spans="1:6" ht="15" customHeight="1">
      <c r="A37" s="94"/>
      <c r="B37" s="93">
        <v>2</v>
      </c>
      <c r="C37" s="92" t="s">
        <v>67</v>
      </c>
      <c r="D37" s="246"/>
      <c r="E37" s="246">
        <v>734</v>
      </c>
      <c r="F37" s="266">
        <v>734</v>
      </c>
    </row>
    <row r="38" spans="1:6" ht="15" customHeight="1">
      <c r="A38" s="94"/>
      <c r="B38" s="93">
        <v>3</v>
      </c>
      <c r="C38" s="92" t="s">
        <v>160</v>
      </c>
      <c r="D38" s="246"/>
      <c r="E38" s="246"/>
      <c r="F38" s="266"/>
    </row>
    <row r="39" spans="1:6" ht="15" customHeight="1" thickBot="1">
      <c r="A39" s="166">
        <v>11</v>
      </c>
      <c r="B39" s="96"/>
      <c r="C39" s="165" t="s">
        <v>22</v>
      </c>
      <c r="D39" s="302">
        <f>D40+D41</f>
        <v>0</v>
      </c>
      <c r="E39" s="302">
        <f>E40+E41</f>
        <v>0</v>
      </c>
      <c r="F39" s="301">
        <f>F40+F41</f>
        <v>0</v>
      </c>
    </row>
    <row r="40" spans="1:6" ht="15" customHeight="1">
      <c r="A40" s="118"/>
      <c r="B40" s="117">
        <v>1</v>
      </c>
      <c r="C40" s="164" t="s">
        <v>33</v>
      </c>
      <c r="D40" s="300"/>
      <c r="E40" s="300"/>
      <c r="F40" s="270"/>
    </row>
    <row r="41" spans="1:6" ht="15" customHeight="1" thickBot="1">
      <c r="A41" s="163"/>
      <c r="B41" s="162">
        <v>2</v>
      </c>
      <c r="C41" s="89" t="s">
        <v>199</v>
      </c>
      <c r="D41" s="282"/>
      <c r="E41" s="282"/>
      <c r="F41" s="283"/>
    </row>
    <row r="42" spans="1:6" ht="15" customHeight="1" thickBot="1">
      <c r="A42" s="112"/>
      <c r="B42" s="111"/>
      <c r="C42" s="110" t="s">
        <v>157</v>
      </c>
      <c r="D42" s="287">
        <f>D27+D35+D39</f>
        <v>37371</v>
      </c>
      <c r="E42" s="287">
        <f>E27+E35+E39</f>
        <v>37371</v>
      </c>
      <c r="F42" s="286">
        <f>F27+F35+F39</f>
        <v>31525</v>
      </c>
    </row>
    <row r="43" ht="9.75" customHeight="1" thickBot="1"/>
    <row r="44" spans="1:6" ht="13.5" thickBot="1">
      <c r="A44" s="161" t="s">
        <v>156</v>
      </c>
      <c r="B44" s="160"/>
      <c r="C44" s="159"/>
      <c r="D44" s="220"/>
      <c r="E44" s="220"/>
      <c r="F44" s="158">
        <v>7</v>
      </c>
    </row>
  </sheetData>
  <sheetProtection/>
  <mergeCells count="4">
    <mergeCell ref="C5:C6"/>
    <mergeCell ref="F5:F6"/>
    <mergeCell ref="D5:D6"/>
    <mergeCell ref="E5:E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7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27.125" style="3" customWidth="1"/>
    <col min="2" max="4" width="15.875" style="2" customWidth="1"/>
    <col min="5" max="5" width="28.50390625" style="2" customWidth="1"/>
    <col min="6" max="8" width="15.875" style="2" customWidth="1"/>
    <col min="9" max="16384" width="9.375" style="2" customWidth="1"/>
  </cols>
  <sheetData>
    <row r="1" spans="1:8" ht="39.75" customHeight="1">
      <c r="A1" s="10" t="s">
        <v>35</v>
      </c>
      <c r="B1" s="9"/>
      <c r="C1" s="9"/>
      <c r="D1" s="9"/>
      <c r="E1" s="9"/>
      <c r="F1" s="9"/>
      <c r="G1" s="9"/>
      <c r="H1" s="9"/>
    </row>
    <row r="2" ht="14.25" thickBot="1">
      <c r="H2" s="19" t="s">
        <v>36</v>
      </c>
    </row>
    <row r="3" spans="1:8" ht="24" customHeight="1" thickBot="1">
      <c r="A3" s="20" t="s">
        <v>25</v>
      </c>
      <c r="B3" s="21"/>
      <c r="C3" s="21"/>
      <c r="D3" s="21"/>
      <c r="E3" s="20" t="s">
        <v>31</v>
      </c>
      <c r="F3" s="21"/>
      <c r="G3" s="21"/>
      <c r="H3" s="22"/>
    </row>
    <row r="4" spans="1:8" s="5" customFormat="1" ht="37.5" customHeight="1" thickBot="1">
      <c r="A4" s="11" t="s">
        <v>37</v>
      </c>
      <c r="B4" s="4" t="s">
        <v>263</v>
      </c>
      <c r="C4" s="4" t="s">
        <v>264</v>
      </c>
      <c r="D4" s="4" t="s">
        <v>265</v>
      </c>
      <c r="E4" s="11" t="s">
        <v>37</v>
      </c>
      <c r="F4" s="4" t="s">
        <v>263</v>
      </c>
      <c r="G4" s="4" t="s">
        <v>264</v>
      </c>
      <c r="H4" s="341" t="s">
        <v>265</v>
      </c>
    </row>
    <row r="5" spans="1:8" ht="18" customHeight="1">
      <c r="A5" s="39" t="s">
        <v>38</v>
      </c>
      <c r="B5" s="307">
        <v>24787</v>
      </c>
      <c r="C5" s="307">
        <v>25770</v>
      </c>
      <c r="D5" s="210">
        <v>25948</v>
      </c>
      <c r="E5" s="27" t="s">
        <v>39</v>
      </c>
      <c r="F5" s="307">
        <v>41470</v>
      </c>
      <c r="G5" s="307">
        <v>43181</v>
      </c>
      <c r="H5" s="313">
        <v>39684</v>
      </c>
    </row>
    <row r="6" spans="1:8" ht="27.75" customHeight="1">
      <c r="A6" s="40" t="s">
        <v>70</v>
      </c>
      <c r="B6" s="308">
        <v>31170</v>
      </c>
      <c r="C6" s="308">
        <v>31769</v>
      </c>
      <c r="D6" s="211">
        <v>27789</v>
      </c>
      <c r="E6" s="24" t="s">
        <v>40</v>
      </c>
      <c r="F6" s="308">
        <v>10928</v>
      </c>
      <c r="G6" s="308">
        <v>10896</v>
      </c>
      <c r="H6" s="314">
        <v>9744</v>
      </c>
    </row>
    <row r="7" spans="1:8" ht="18" customHeight="1">
      <c r="A7" s="40" t="s">
        <v>63</v>
      </c>
      <c r="B7" s="308">
        <v>38433</v>
      </c>
      <c r="C7" s="308">
        <v>55508</v>
      </c>
      <c r="D7" s="211">
        <v>55508</v>
      </c>
      <c r="E7" s="24" t="s">
        <v>41</v>
      </c>
      <c r="F7" s="308">
        <v>46711</v>
      </c>
      <c r="G7" s="308">
        <v>52621</v>
      </c>
      <c r="H7" s="314">
        <v>48177</v>
      </c>
    </row>
    <row r="8" spans="1:8" ht="18" customHeight="1">
      <c r="A8" s="40" t="s">
        <v>116</v>
      </c>
      <c r="B8" s="308">
        <v>61709</v>
      </c>
      <c r="C8" s="308">
        <v>50996</v>
      </c>
      <c r="D8" s="211">
        <v>50996</v>
      </c>
      <c r="E8" s="25" t="s">
        <v>64</v>
      </c>
      <c r="F8" s="308"/>
      <c r="G8" s="308"/>
      <c r="H8" s="314"/>
    </row>
    <row r="9" spans="1:8" ht="22.5" customHeight="1">
      <c r="A9" s="40" t="s">
        <v>30</v>
      </c>
      <c r="B9" s="308"/>
      <c r="C9" s="308"/>
      <c r="D9" s="211"/>
      <c r="E9" s="24" t="s">
        <v>117</v>
      </c>
      <c r="F9" s="308">
        <v>6768</v>
      </c>
      <c r="G9" s="308">
        <v>7678</v>
      </c>
      <c r="H9" s="314">
        <v>7678</v>
      </c>
    </row>
    <row r="10" spans="1:8" ht="18" customHeight="1">
      <c r="A10" s="40" t="s">
        <v>147</v>
      </c>
      <c r="B10" s="308"/>
      <c r="C10" s="308"/>
      <c r="D10" s="211"/>
      <c r="E10" s="24" t="s">
        <v>42</v>
      </c>
      <c r="F10" s="308">
        <v>12500</v>
      </c>
      <c r="G10" s="308">
        <v>12958</v>
      </c>
      <c r="H10" s="314">
        <v>8843</v>
      </c>
    </row>
    <row r="11" spans="1:8" ht="26.25" customHeight="1">
      <c r="A11" s="40" t="s">
        <v>54</v>
      </c>
      <c r="B11" s="308"/>
      <c r="C11" s="308"/>
      <c r="D11" s="211"/>
      <c r="E11" s="24" t="s">
        <v>148</v>
      </c>
      <c r="F11" s="308"/>
      <c r="G11" s="308"/>
      <c r="H11" s="314"/>
    </row>
    <row r="12" spans="1:8" ht="18" customHeight="1">
      <c r="A12" s="40" t="s">
        <v>65</v>
      </c>
      <c r="B12" s="308">
        <v>12276</v>
      </c>
      <c r="C12" s="308">
        <v>12276</v>
      </c>
      <c r="D12" s="211">
        <v>12276</v>
      </c>
      <c r="E12" s="24" t="s">
        <v>43</v>
      </c>
      <c r="F12" s="308">
        <v>545</v>
      </c>
      <c r="G12" s="308">
        <v>300</v>
      </c>
      <c r="H12" s="314"/>
    </row>
    <row r="13" spans="1:8" ht="18" customHeight="1">
      <c r="A13" s="26" t="s">
        <v>152</v>
      </c>
      <c r="B13" s="308"/>
      <c r="C13" s="308"/>
      <c r="D13" s="211"/>
      <c r="E13" s="24" t="s">
        <v>56</v>
      </c>
      <c r="F13" s="308"/>
      <c r="G13" s="308"/>
      <c r="H13" s="314"/>
    </row>
    <row r="14" spans="1:8" ht="18" customHeight="1">
      <c r="A14" s="26"/>
      <c r="B14" s="308"/>
      <c r="C14" s="308"/>
      <c r="D14" s="211"/>
      <c r="E14" s="26" t="s">
        <v>149</v>
      </c>
      <c r="F14" s="308"/>
      <c r="G14" s="308"/>
      <c r="H14" s="314"/>
    </row>
    <row r="15" spans="1:8" ht="18" customHeight="1">
      <c r="A15" s="26"/>
      <c r="B15" s="308"/>
      <c r="C15" s="308"/>
      <c r="D15" s="211"/>
      <c r="E15" s="26" t="s">
        <v>153</v>
      </c>
      <c r="F15" s="308"/>
      <c r="G15" s="308"/>
      <c r="H15" s="314"/>
    </row>
    <row r="16" spans="1:8" ht="18" customHeight="1">
      <c r="A16" s="26"/>
      <c r="B16" s="308"/>
      <c r="C16" s="308"/>
      <c r="D16" s="211"/>
      <c r="E16" s="26" t="s">
        <v>154</v>
      </c>
      <c r="F16" s="308"/>
      <c r="G16" s="308"/>
      <c r="H16" s="314"/>
    </row>
    <row r="17" spans="1:8" ht="18" customHeight="1">
      <c r="A17" s="26"/>
      <c r="B17" s="308"/>
      <c r="C17" s="308"/>
      <c r="D17" s="211"/>
      <c r="E17" s="26"/>
      <c r="F17" s="308"/>
      <c r="G17" s="308"/>
      <c r="H17" s="314"/>
    </row>
    <row r="18" spans="1:8" ht="18" customHeight="1">
      <c r="A18" s="26"/>
      <c r="B18" s="308"/>
      <c r="C18" s="308"/>
      <c r="D18" s="211"/>
      <c r="E18" s="26"/>
      <c r="F18" s="308"/>
      <c r="G18" s="308"/>
      <c r="H18" s="314"/>
    </row>
    <row r="19" spans="1:8" ht="18" customHeight="1" thickBot="1">
      <c r="A19" s="23"/>
      <c r="B19" s="309"/>
      <c r="C19" s="309"/>
      <c r="D19" s="310"/>
      <c r="E19" s="28"/>
      <c r="F19" s="309"/>
      <c r="G19" s="309"/>
      <c r="H19" s="315"/>
    </row>
    <row r="20" spans="1:8" ht="18" customHeight="1" thickBot="1">
      <c r="A20" s="29" t="s">
        <v>44</v>
      </c>
      <c r="B20" s="311">
        <f>SUM(B5:B19)</f>
        <v>168375</v>
      </c>
      <c r="C20" s="311">
        <f>SUM(C5:C19)</f>
        <v>176319</v>
      </c>
      <c r="D20" s="311">
        <f>SUM(D5:D19)</f>
        <v>172517</v>
      </c>
      <c r="E20" s="29" t="s">
        <v>44</v>
      </c>
      <c r="F20" s="311">
        <f>SUM(F5:F19)</f>
        <v>118922</v>
      </c>
      <c r="G20" s="311">
        <f>SUM(G5:G19)</f>
        <v>127634</v>
      </c>
      <c r="H20" s="311">
        <f>SUM(H5:H19)</f>
        <v>114126</v>
      </c>
    </row>
    <row r="21" spans="1:8" ht="18" customHeight="1" thickBot="1">
      <c r="A21" s="30" t="s">
        <v>45</v>
      </c>
      <c r="B21" s="312" t="str">
        <f>IF(((F20-B20)&gt;0),F20-B20,"----")</f>
        <v>----</v>
      </c>
      <c r="C21" s="312" t="str">
        <f>IF(((G20-C20)&gt;0),G20-C20,"----")</f>
        <v>----</v>
      </c>
      <c r="D21" s="312" t="str">
        <f>IF(((H20-D20)&gt;0),H20-D20,"----")</f>
        <v>----</v>
      </c>
      <c r="E21" s="30" t="s">
        <v>46</v>
      </c>
      <c r="F21" s="312">
        <f>IF(((B20-F20)&gt;0),B20-F20,"----")</f>
        <v>49453</v>
      </c>
      <c r="G21" s="312">
        <f>IF(((C20-G20)&gt;0),C20-G20,"----")</f>
        <v>48685</v>
      </c>
      <c r="H21" s="316">
        <f>IF(((D20-H20)&gt;0),D20-H20,"----")</f>
        <v>58391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96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J17" sqref="J17"/>
    </sheetView>
  </sheetViews>
  <sheetFormatPr defaultColWidth="9.00390625" defaultRowHeight="12.75"/>
  <cols>
    <col min="1" max="1" width="27.375" style="3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47.25" customHeight="1">
      <c r="A1" s="10" t="s">
        <v>47</v>
      </c>
      <c r="B1" s="9"/>
      <c r="C1" s="9"/>
      <c r="D1" s="9"/>
      <c r="E1" s="9"/>
      <c r="F1" s="9"/>
      <c r="G1" s="9"/>
      <c r="H1" s="9"/>
    </row>
    <row r="2" ht="14.25" thickBot="1">
      <c r="H2" s="19" t="s">
        <v>36</v>
      </c>
    </row>
    <row r="3" spans="1:8" ht="24" customHeight="1" thickBot="1">
      <c r="A3" s="20" t="s">
        <v>25</v>
      </c>
      <c r="B3" s="21"/>
      <c r="C3" s="21"/>
      <c r="D3" s="21"/>
      <c r="E3" s="20" t="s">
        <v>31</v>
      </c>
      <c r="F3" s="21"/>
      <c r="G3" s="21"/>
      <c r="H3" s="22"/>
    </row>
    <row r="4" spans="1:8" s="5" customFormat="1" ht="36.75" customHeight="1" thickBot="1">
      <c r="A4" s="11" t="s">
        <v>37</v>
      </c>
      <c r="B4" s="4" t="s">
        <v>263</v>
      </c>
      <c r="C4" s="4" t="s">
        <v>264</v>
      </c>
      <c r="D4" s="4" t="s">
        <v>265</v>
      </c>
      <c r="E4" s="11" t="s">
        <v>37</v>
      </c>
      <c r="F4" s="4" t="s">
        <v>263</v>
      </c>
      <c r="G4" s="4" t="s">
        <v>264</v>
      </c>
      <c r="H4" s="341" t="s">
        <v>265</v>
      </c>
    </row>
    <row r="5" spans="1:8" ht="27.75" customHeight="1">
      <c r="A5" s="41" t="s">
        <v>52</v>
      </c>
      <c r="B5" s="317"/>
      <c r="C5" s="317"/>
      <c r="D5" s="317"/>
      <c r="E5" s="39" t="s">
        <v>60</v>
      </c>
      <c r="F5" s="321">
        <v>43953</v>
      </c>
      <c r="G5" s="321">
        <v>33802</v>
      </c>
      <c r="H5" s="322">
        <v>33802</v>
      </c>
    </row>
    <row r="6" spans="1:8" ht="27.75" customHeight="1">
      <c r="A6" s="40" t="s">
        <v>51</v>
      </c>
      <c r="B6" s="318"/>
      <c r="C6" s="318"/>
      <c r="D6" s="318"/>
      <c r="E6" s="40" t="s">
        <v>72</v>
      </c>
      <c r="F6" s="323">
        <v>500</v>
      </c>
      <c r="G6" s="323">
        <v>14883</v>
      </c>
      <c r="H6" s="324">
        <v>14883</v>
      </c>
    </row>
    <row r="7" spans="1:8" ht="27.75" customHeight="1">
      <c r="A7" s="40" t="s">
        <v>53</v>
      </c>
      <c r="B7" s="318"/>
      <c r="C7" s="318"/>
      <c r="D7" s="318"/>
      <c r="E7" s="40" t="s">
        <v>118</v>
      </c>
      <c r="F7" s="323"/>
      <c r="G7" s="323"/>
      <c r="H7" s="324"/>
    </row>
    <row r="8" spans="1:8" ht="21" customHeight="1">
      <c r="A8" s="40" t="s">
        <v>150</v>
      </c>
      <c r="B8" s="318"/>
      <c r="C8" s="318"/>
      <c r="D8" s="318"/>
      <c r="E8" s="40" t="s">
        <v>61</v>
      </c>
      <c r="F8" s="323"/>
      <c r="G8" s="323"/>
      <c r="H8" s="324"/>
    </row>
    <row r="9" spans="1:8" ht="21" customHeight="1">
      <c r="A9" s="40" t="s">
        <v>29</v>
      </c>
      <c r="B9" s="318"/>
      <c r="C9" s="318"/>
      <c r="D9" s="318"/>
      <c r="E9" s="40" t="s">
        <v>22</v>
      </c>
      <c r="F9" s="323">
        <v>5000</v>
      </c>
      <c r="G9" s="323"/>
      <c r="H9" s="324"/>
    </row>
    <row r="10" spans="1:8" ht="25.5" customHeight="1">
      <c r="A10" s="40" t="s">
        <v>214</v>
      </c>
      <c r="B10" s="318"/>
      <c r="C10" s="318"/>
      <c r="D10" s="319"/>
      <c r="E10" s="40"/>
      <c r="F10" s="323"/>
      <c r="G10" s="323"/>
      <c r="H10" s="324"/>
    </row>
    <row r="11" spans="1:8" ht="24.75" customHeight="1">
      <c r="A11" s="40" t="s">
        <v>71</v>
      </c>
      <c r="B11" s="318"/>
      <c r="C11" s="318"/>
      <c r="D11" s="318"/>
      <c r="E11" s="40"/>
      <c r="F11" s="323"/>
      <c r="G11" s="323"/>
      <c r="H11" s="324"/>
    </row>
    <row r="12" spans="1:8" ht="27.75" customHeight="1">
      <c r="A12" s="40" t="s">
        <v>30</v>
      </c>
      <c r="B12" s="318"/>
      <c r="C12" s="318"/>
      <c r="D12" s="318"/>
      <c r="E12" s="26"/>
      <c r="F12" s="323"/>
      <c r="G12" s="323"/>
      <c r="H12" s="324"/>
    </row>
    <row r="13" spans="1:8" ht="21" customHeight="1">
      <c r="A13" s="40" t="s">
        <v>155</v>
      </c>
      <c r="B13" s="318"/>
      <c r="C13" s="318"/>
      <c r="D13" s="318"/>
      <c r="E13" s="26"/>
      <c r="F13" s="323"/>
      <c r="G13" s="323"/>
      <c r="H13" s="324"/>
    </row>
    <row r="14" spans="1:8" ht="21" customHeight="1">
      <c r="A14" s="40" t="s">
        <v>65</v>
      </c>
      <c r="B14" s="318"/>
      <c r="C14" s="318"/>
      <c r="D14" s="318"/>
      <c r="E14" s="26"/>
      <c r="F14" s="323"/>
      <c r="G14" s="323"/>
      <c r="H14" s="324"/>
    </row>
    <row r="15" spans="1:8" ht="21" customHeight="1" thickBot="1">
      <c r="A15" s="40"/>
      <c r="B15" s="318"/>
      <c r="C15" s="318"/>
      <c r="D15" s="318"/>
      <c r="E15" s="26"/>
      <c r="F15" s="323"/>
      <c r="G15" s="323"/>
      <c r="H15" s="324"/>
    </row>
    <row r="16" spans="1:8" ht="24" customHeight="1" thickBot="1">
      <c r="A16" s="29" t="s">
        <v>44</v>
      </c>
      <c r="B16" s="320">
        <f>SUM(B5:B15)</f>
        <v>0</v>
      </c>
      <c r="C16" s="320">
        <f>SUM(C5:C15)</f>
        <v>0</v>
      </c>
      <c r="D16" s="320">
        <f>SUM(D5:D15)</f>
        <v>0</v>
      </c>
      <c r="E16" s="29" t="s">
        <v>44</v>
      </c>
      <c r="F16" s="287">
        <f>SUM(F5:F15)</f>
        <v>49453</v>
      </c>
      <c r="G16" s="287">
        <f>SUM(G5:G15)</f>
        <v>48685</v>
      </c>
      <c r="H16" s="279">
        <f>SUM(H5:H15)</f>
        <v>48685</v>
      </c>
    </row>
    <row r="17" spans="1:8" ht="23.25" customHeight="1" thickBot="1">
      <c r="A17" s="30" t="s">
        <v>45</v>
      </c>
      <c r="B17" s="31">
        <f>IF(((F16-B16)&gt;0),F16-B16,"----")</f>
        <v>49453</v>
      </c>
      <c r="C17" s="31">
        <f>IF(((G16-C16)&gt;0),G16-C16,"----")</f>
        <v>48685</v>
      </c>
      <c r="D17" s="31">
        <f>IF(((H16-D16)&gt;0),H16-D16,"----")</f>
        <v>48685</v>
      </c>
      <c r="E17" s="30" t="s">
        <v>46</v>
      </c>
      <c r="F17" s="325" t="str">
        <f>IF(((B16-F16)&gt;0),B16-F16,"----")</f>
        <v>----</v>
      </c>
      <c r="G17" s="325" t="str">
        <f>IF(((C16-G16)&gt;0),C16-G16,"----")</f>
        <v>----</v>
      </c>
      <c r="H17" s="326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25" sqref="D25"/>
    </sheetView>
  </sheetViews>
  <sheetFormatPr defaultColWidth="9.00390625" defaultRowHeight="12.75"/>
  <cols>
    <col min="1" max="1" width="47.125" style="208" customWidth="1"/>
    <col min="2" max="3" width="15.875" style="208" customWidth="1"/>
    <col min="4" max="4" width="15.875" style="206" customWidth="1"/>
    <col min="5" max="6" width="12.875" style="206" customWidth="1"/>
    <col min="7" max="7" width="13.875" style="206" customWidth="1"/>
    <col min="8" max="16384" width="9.375" style="206" customWidth="1"/>
  </cols>
  <sheetData>
    <row r="1" spans="1:4" s="203" customFormat="1" ht="49.5" customHeight="1" thickBot="1">
      <c r="A1" s="202"/>
      <c r="B1" s="202"/>
      <c r="C1" s="202"/>
      <c r="D1" s="209" t="s">
        <v>226</v>
      </c>
    </row>
    <row r="2" spans="1:4" s="205" customFormat="1" ht="44.25" customHeight="1" thickBot="1">
      <c r="A2" s="204" t="s">
        <v>48</v>
      </c>
      <c r="B2" s="4" t="s">
        <v>263</v>
      </c>
      <c r="C2" s="4" t="s">
        <v>264</v>
      </c>
      <c r="D2" s="341" t="s">
        <v>265</v>
      </c>
    </row>
    <row r="3" spans="1:4" ht="18" customHeight="1">
      <c r="A3" s="361" t="s">
        <v>215</v>
      </c>
      <c r="B3" s="364">
        <v>500</v>
      </c>
      <c r="C3" s="365">
        <v>450</v>
      </c>
      <c r="D3" s="370">
        <v>450</v>
      </c>
    </row>
    <row r="4" spans="1:4" ht="18" customHeight="1">
      <c r="A4" s="359" t="s">
        <v>253</v>
      </c>
      <c r="B4" s="366"/>
      <c r="C4" s="367">
        <v>5194</v>
      </c>
      <c r="D4" s="371">
        <v>5194</v>
      </c>
    </row>
    <row r="5" spans="1:4" ht="18" customHeight="1">
      <c r="A5" s="359" t="s">
        <v>254</v>
      </c>
      <c r="B5" s="366"/>
      <c r="C5" s="367">
        <v>7324</v>
      </c>
      <c r="D5" s="371">
        <v>7324</v>
      </c>
    </row>
    <row r="6" spans="1:4" ht="18" customHeight="1">
      <c r="A6" s="359" t="s">
        <v>256</v>
      </c>
      <c r="B6" s="366"/>
      <c r="C6" s="367">
        <v>407</v>
      </c>
      <c r="D6" s="371">
        <v>407</v>
      </c>
    </row>
    <row r="7" spans="1:4" ht="18" customHeight="1">
      <c r="A7" s="359" t="s">
        <v>255</v>
      </c>
      <c r="B7" s="366"/>
      <c r="C7" s="367">
        <v>774</v>
      </c>
      <c r="D7" s="371">
        <v>774</v>
      </c>
    </row>
    <row r="8" spans="1:4" ht="18" customHeight="1">
      <c r="A8" s="359" t="s">
        <v>257</v>
      </c>
      <c r="B8" s="366"/>
      <c r="C8" s="367">
        <v>734</v>
      </c>
      <c r="D8" s="371">
        <v>734</v>
      </c>
    </row>
    <row r="9" spans="1:4" ht="18" customHeight="1">
      <c r="A9" s="360"/>
      <c r="B9" s="366"/>
      <c r="C9" s="367"/>
      <c r="D9" s="371"/>
    </row>
    <row r="10" spans="1:4" ht="18" customHeight="1" thickBot="1">
      <c r="A10" s="362"/>
      <c r="B10" s="368"/>
      <c r="C10" s="369"/>
      <c r="D10" s="372"/>
    </row>
    <row r="11" spans="1:4" s="207" customFormat="1" ht="18" customHeight="1" thickBot="1">
      <c r="A11" s="363" t="s">
        <v>44</v>
      </c>
      <c r="B11" s="373">
        <f>SUM(B3:B10)</f>
        <v>500</v>
      </c>
      <c r="C11" s="374">
        <f>SUM(C3:C10)</f>
        <v>14883</v>
      </c>
      <c r="D11" s="375">
        <f>SUM(D3:D10)</f>
        <v>14883</v>
      </c>
    </row>
  </sheetData>
  <sheetProtection/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22" sqref="B22"/>
    </sheetView>
  </sheetViews>
  <sheetFormatPr defaultColWidth="9.00390625" defaultRowHeight="12.75"/>
  <cols>
    <col min="1" max="1" width="47.125" style="199" customWidth="1"/>
    <col min="2" max="4" width="15.875" style="200" customWidth="1"/>
    <col min="5" max="6" width="12.875" style="200" customWidth="1"/>
    <col min="7" max="7" width="13.875" style="200" customWidth="1"/>
    <col min="8" max="16384" width="9.375" style="200" customWidth="1"/>
  </cols>
  <sheetData>
    <row r="1" ht="49.5" customHeight="1" thickBot="1">
      <c r="D1" s="209" t="s">
        <v>226</v>
      </c>
    </row>
    <row r="2" spans="1:4" s="201" customFormat="1" ht="48.75" customHeight="1" thickBot="1">
      <c r="A2" s="342" t="s">
        <v>49</v>
      </c>
      <c r="B2" s="4" t="s">
        <v>263</v>
      </c>
      <c r="C2" s="4" t="s">
        <v>264</v>
      </c>
      <c r="D2" s="341" t="s">
        <v>265</v>
      </c>
    </row>
    <row r="3" spans="1:4" ht="18" customHeight="1">
      <c r="A3" s="343" t="s">
        <v>218</v>
      </c>
      <c r="B3" s="383">
        <v>6858</v>
      </c>
      <c r="C3" s="376">
        <v>0</v>
      </c>
      <c r="D3" s="377">
        <v>0</v>
      </c>
    </row>
    <row r="4" spans="1:4" ht="18" customHeight="1">
      <c r="A4" s="344" t="s">
        <v>219</v>
      </c>
      <c r="B4" s="384">
        <v>9824</v>
      </c>
      <c r="C4" s="378">
        <v>0</v>
      </c>
      <c r="D4" s="379">
        <v>0</v>
      </c>
    </row>
    <row r="5" spans="1:4" ht="18" customHeight="1">
      <c r="A5" s="345" t="s">
        <v>220</v>
      </c>
      <c r="B5" s="384">
        <v>6500</v>
      </c>
      <c r="C5" s="378">
        <v>0</v>
      </c>
      <c r="D5" s="380">
        <v>0</v>
      </c>
    </row>
    <row r="6" spans="1:4" ht="18" customHeight="1">
      <c r="A6" s="345" t="s">
        <v>221</v>
      </c>
      <c r="B6" s="384">
        <v>8730</v>
      </c>
      <c r="C6" s="378">
        <v>8885</v>
      </c>
      <c r="D6" s="379">
        <v>8885</v>
      </c>
    </row>
    <row r="7" spans="1:4" ht="18" customHeight="1">
      <c r="A7" s="345" t="s">
        <v>222</v>
      </c>
      <c r="B7" s="384">
        <v>12041</v>
      </c>
      <c r="C7" s="378">
        <v>14426</v>
      </c>
      <c r="D7" s="379">
        <v>14426</v>
      </c>
    </row>
    <row r="8" spans="1:4" ht="18" customHeight="1">
      <c r="A8" s="345" t="s">
        <v>258</v>
      </c>
      <c r="B8" s="384"/>
      <c r="C8" s="378">
        <v>5073</v>
      </c>
      <c r="D8" s="379">
        <v>5073</v>
      </c>
    </row>
    <row r="9" spans="1:4" ht="18" customHeight="1">
      <c r="A9" s="345" t="s">
        <v>259</v>
      </c>
      <c r="B9" s="384"/>
      <c r="C9" s="378">
        <v>446</v>
      </c>
      <c r="D9" s="379">
        <v>446</v>
      </c>
    </row>
    <row r="10" spans="1:4" ht="18" customHeight="1">
      <c r="A10" s="345" t="s">
        <v>260</v>
      </c>
      <c r="B10" s="384"/>
      <c r="C10" s="378">
        <v>3821</v>
      </c>
      <c r="D10" s="379">
        <v>3821</v>
      </c>
    </row>
    <row r="11" spans="1:4" ht="18" customHeight="1">
      <c r="A11" s="345" t="s">
        <v>261</v>
      </c>
      <c r="B11" s="384"/>
      <c r="C11" s="378">
        <v>1151</v>
      </c>
      <c r="D11" s="379">
        <v>1151</v>
      </c>
    </row>
    <row r="12" spans="1:4" ht="18" customHeight="1" thickBot="1">
      <c r="A12" s="388"/>
      <c r="B12" s="385"/>
      <c r="C12" s="381"/>
      <c r="D12" s="382"/>
    </row>
    <row r="13" spans="1:4" ht="24.75" customHeight="1" thickBot="1">
      <c r="A13" s="346" t="s">
        <v>44</v>
      </c>
      <c r="B13" s="386">
        <f>SUM(B3:B12)</f>
        <v>43953</v>
      </c>
      <c r="C13" s="386">
        <f>SUM(C3:C12)</f>
        <v>33802</v>
      </c>
      <c r="D13" s="387">
        <f>SUM(D3:D12)</f>
        <v>33802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300" verticalDpi="300" orientation="landscape" paperSize="9" r:id="rId1"/>
  <headerFooter alignWithMargins="0">
    <oddHeader xml:space="preserve">&amp;C&amp;"Times New Roman CE,Félkövér"&amp;14
Felújítási kiadások &amp;R&amp;"Times New Roman CE,Félkövér dőlt"&amp;12
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6" sqref="D6"/>
    </sheetView>
  </sheetViews>
  <sheetFormatPr defaultColWidth="9.00390625" defaultRowHeight="12.75"/>
  <cols>
    <col min="1" max="1" width="63.625" style="7" customWidth="1"/>
    <col min="2" max="3" width="15.875" style="7" customWidth="1"/>
    <col min="4" max="4" width="15.875" style="1" customWidth="1"/>
    <col min="5" max="5" width="20.00390625" style="1" customWidth="1"/>
    <col min="6" max="6" width="19.00390625" style="1" customWidth="1"/>
    <col min="7" max="16384" width="9.375" style="1" customWidth="1"/>
  </cols>
  <sheetData>
    <row r="1" spans="1:4" s="2" customFormat="1" ht="150" customHeight="1" thickBot="1">
      <c r="A1" s="6"/>
      <c r="B1" s="6"/>
      <c r="C1" s="6"/>
      <c r="D1" s="209" t="s">
        <v>226</v>
      </c>
    </row>
    <row r="2" spans="1:4" s="8" customFormat="1" ht="39.75" customHeight="1" thickBot="1">
      <c r="A2" s="353" t="s">
        <v>227</v>
      </c>
      <c r="B2" s="4" t="s">
        <v>263</v>
      </c>
      <c r="C2" s="4" t="s">
        <v>264</v>
      </c>
      <c r="D2" s="341" t="s">
        <v>265</v>
      </c>
    </row>
    <row r="3" spans="1:4" ht="19.5" customHeight="1">
      <c r="A3" s="354" t="s">
        <v>228</v>
      </c>
      <c r="B3" s="347">
        <v>120</v>
      </c>
      <c r="C3" s="336">
        <v>115</v>
      </c>
      <c r="D3" s="322">
        <v>115</v>
      </c>
    </row>
    <row r="4" spans="1:4" ht="19.5" customHeight="1">
      <c r="A4" s="355" t="s">
        <v>229</v>
      </c>
      <c r="B4" s="348">
        <v>200</v>
      </c>
      <c r="C4" s="337">
        <v>325</v>
      </c>
      <c r="D4" s="324">
        <v>325</v>
      </c>
    </row>
    <row r="5" spans="1:4" ht="19.5" customHeight="1">
      <c r="A5" s="355" t="s">
        <v>251</v>
      </c>
      <c r="B5" s="349">
        <v>200</v>
      </c>
      <c r="C5" s="308">
        <v>458</v>
      </c>
      <c r="D5" s="324">
        <v>458</v>
      </c>
    </row>
    <row r="6" spans="1:4" ht="19.5" customHeight="1">
      <c r="A6" s="355" t="s">
        <v>249</v>
      </c>
      <c r="B6" s="349"/>
      <c r="C6" s="308">
        <v>1000</v>
      </c>
      <c r="D6" s="324">
        <v>1000</v>
      </c>
    </row>
    <row r="7" spans="1:4" ht="19.5" customHeight="1">
      <c r="A7" s="355" t="s">
        <v>250</v>
      </c>
      <c r="B7" s="349"/>
      <c r="C7" s="308">
        <v>300</v>
      </c>
      <c r="D7" s="324">
        <v>300</v>
      </c>
    </row>
    <row r="8" spans="1:4" ht="19.5" customHeight="1">
      <c r="A8" s="356" t="s">
        <v>252</v>
      </c>
      <c r="B8" s="350">
        <v>200</v>
      </c>
      <c r="C8" s="338">
        <v>15</v>
      </c>
      <c r="D8" s="324">
        <v>15</v>
      </c>
    </row>
    <row r="9" spans="1:4" ht="19.5" customHeight="1" thickBot="1">
      <c r="A9" s="357" t="s">
        <v>248</v>
      </c>
      <c r="B9" s="351">
        <v>5465</v>
      </c>
      <c r="C9" s="339">
        <v>5465</v>
      </c>
      <c r="D9" s="340">
        <v>5465</v>
      </c>
    </row>
    <row r="10" spans="1:4" ht="39.75" customHeight="1" thickBot="1">
      <c r="A10" s="358" t="s">
        <v>44</v>
      </c>
      <c r="B10" s="352">
        <f>SUM(B3:B9)</f>
        <v>6185</v>
      </c>
      <c r="C10" s="287">
        <f>SUM(C3:C9)</f>
        <v>7678</v>
      </c>
      <c r="D10" s="279">
        <f>SUM(D3:D9)</f>
        <v>7678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&amp;12 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Cikó</cp:lastModifiedBy>
  <cp:lastPrinted>2015-05-27T14:19:17Z</cp:lastPrinted>
  <dcterms:created xsi:type="dcterms:W3CDTF">1999-10-30T10:30:45Z</dcterms:created>
  <dcterms:modified xsi:type="dcterms:W3CDTF">2015-05-27T17:50:08Z</dcterms:modified>
  <cp:category/>
  <cp:version/>
  <cp:contentType/>
  <cp:contentStatus/>
</cp:coreProperties>
</file>