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ÉVA\Testületi ülés 2017\2017 február 10 közös ülés\"/>
    </mc:Choice>
  </mc:AlternateContent>
  <bookViews>
    <workbookView xWindow="0" yWindow="0" windowWidth="28800" windowHeight="12435"/>
  </bookViews>
  <sheets>
    <sheet name="Alap" sheetId="2" r:id="rId1"/>
    <sheet name="Részletes" sheetId="1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B22" i="2" l="1"/>
  <c r="B119" i="1" l="1"/>
  <c r="B112" i="1"/>
  <c r="B73" i="1"/>
  <c r="B26" i="1" l="1"/>
  <c r="B140" i="1" l="1"/>
  <c r="B64" i="1" l="1"/>
  <c r="B105" i="1"/>
  <c r="B96" i="1"/>
  <c r="B56" i="1"/>
  <c r="B49" i="1"/>
  <c r="B85" i="1"/>
  <c r="B84" i="1"/>
  <c r="B83" i="1"/>
  <c r="B82" i="1"/>
  <c r="B81" i="1"/>
  <c r="B87" i="1" l="1"/>
  <c r="B125" i="1" s="1"/>
  <c r="B40" i="2"/>
  <c r="B20" i="1" l="1"/>
  <c r="B40" i="1" l="1"/>
  <c r="B75" i="1" l="1"/>
  <c r="B143" i="1" s="1"/>
  <c r="B44" i="2"/>
</calcChain>
</file>

<file path=xl/sharedStrings.xml><?xml version="1.0" encoding="utf-8"?>
<sst xmlns="http://schemas.openxmlformats.org/spreadsheetml/2006/main" count="143" uniqueCount="93">
  <si>
    <t>Bérjellegű kifizetések</t>
  </si>
  <si>
    <t>Jegyző</t>
  </si>
  <si>
    <t>Aljegyző</t>
  </si>
  <si>
    <t>Adóügyi előadó (Cikó)</t>
  </si>
  <si>
    <t>Gazdasági előadó (Cikó)</t>
  </si>
  <si>
    <t>Igazgatási előadó (Cikó)</t>
  </si>
  <si>
    <t>Gazdasági előadó (Mórágy)</t>
  </si>
  <si>
    <t>Igazgatási előadó (Mórágy)</t>
  </si>
  <si>
    <t>Adóügyi előadó (Mórágy)</t>
  </si>
  <si>
    <t>Adóügyi előadó (Bátaapáti)</t>
  </si>
  <si>
    <t>Pénzügyi előadó (Bátaapáti)</t>
  </si>
  <si>
    <t>Igazgatási előadó (Bátaapáti)</t>
  </si>
  <si>
    <t>Összesen:</t>
  </si>
  <si>
    <t>Egyéb juttatások</t>
  </si>
  <si>
    <t>Közlekedési költségtérítés</t>
  </si>
  <si>
    <t>Járulékok</t>
  </si>
  <si>
    <t>Caffeteria</t>
  </si>
  <si>
    <t>Dologi kiadások</t>
  </si>
  <si>
    <t>Járulékok összesen:</t>
  </si>
  <si>
    <t>Személyi juttatások mindösszesen:</t>
  </si>
  <si>
    <t>Belföldi kiküldetés</t>
  </si>
  <si>
    <t>Dologi kiadások összesen</t>
  </si>
  <si>
    <t>KIADÁSOK MINDÖSSZESEN</t>
  </si>
  <si>
    <t>Közlekedési költségtérítés:</t>
  </si>
  <si>
    <t>Jutalom</t>
  </si>
  <si>
    <t>Bankköltség visszatérítés</t>
  </si>
  <si>
    <t>Cikó</t>
  </si>
  <si>
    <t>Mórágy</t>
  </si>
  <si>
    <t>Bátaapáti</t>
  </si>
  <si>
    <t>Irodaszer</t>
  </si>
  <si>
    <t>Postaköltség</t>
  </si>
  <si>
    <t>Könyv, folyóirat</t>
  </si>
  <si>
    <t>Szakmai tevékenységet segítő szolg. (tul.lap)</t>
  </si>
  <si>
    <t>Egyéb szolgáltatások (továbbképzések, bankköltség)</t>
  </si>
  <si>
    <t>SZEMÉLYI JUTTATÁSOK ÖSSZESEN</t>
  </si>
  <si>
    <t>Illetmények</t>
  </si>
  <si>
    <t>Illetmények összesen:</t>
  </si>
  <si>
    <t>Szemüveg készítési támogatás</t>
  </si>
  <si>
    <t xml:space="preserve">Szemüveg után EHO 32,13% </t>
  </si>
  <si>
    <t>Szemüveg után SZJA 17,85%</t>
  </si>
  <si>
    <t>Szemüveg támogatás</t>
  </si>
  <si>
    <t>Szemüveg után EHO 32,13%</t>
  </si>
  <si>
    <t>KIADÁSOK 2017. év</t>
  </si>
  <si>
    <t>májusig</t>
  </si>
  <si>
    <t>júniustól</t>
  </si>
  <si>
    <t>Megbízási díj</t>
  </si>
  <si>
    <t>júliusig</t>
  </si>
  <si>
    <t>augusztusig</t>
  </si>
  <si>
    <t>Cikó 2 fő × 149.009,-</t>
  </si>
  <si>
    <t xml:space="preserve">        1 fő × 111.757,-</t>
  </si>
  <si>
    <t>Mórágy 2 fő × 149.009,-</t>
  </si>
  <si>
    <t xml:space="preserve">        1 fő × 136.592,-</t>
  </si>
  <si>
    <t>Bátaapáti 3 fő × 149.009,-</t>
  </si>
  <si>
    <t>1 fő aljegyző (6.000.- ×1)</t>
  </si>
  <si>
    <t>Jegyző                   6.644.040,- × 22%</t>
  </si>
  <si>
    <t>Aljegyző                4.881.300,- × 22%</t>
  </si>
  <si>
    <t>Szociális hozzájárulás 22%</t>
  </si>
  <si>
    <t>Mórágy                   9.023.520,- × 22%</t>
  </si>
  <si>
    <t>Bátaapáti                9.831.380,- × 22%</t>
  </si>
  <si>
    <t>Cikó                     10.300.639,- ×22%</t>
  </si>
  <si>
    <t>Caffeteria EHO 16,52 %</t>
  </si>
  <si>
    <t>Cikó 2 fő × 149.009,- × 16,52 %</t>
  </si>
  <si>
    <t xml:space="preserve">        1 fő × 111.757,- × 16,52 %</t>
  </si>
  <si>
    <t>Mórágy 2 fő × 149.009,- × 16,52 %</t>
  </si>
  <si>
    <t xml:space="preserve">        1 fő × 136.592,- × 16,52 %</t>
  </si>
  <si>
    <t>Bátaapáti 3 fő × 149.009,- × 16,52 %</t>
  </si>
  <si>
    <t>Jegyző 149.009,- × 16,52 %</t>
  </si>
  <si>
    <t>Caffeteria SZJA 17,7%</t>
  </si>
  <si>
    <t>Cikó 2 fő × 149.009,- × 17,7 %</t>
  </si>
  <si>
    <t xml:space="preserve">        1 fő × 111.757,- × 17,7 %</t>
  </si>
  <si>
    <t>Mórágy 2 fő × 149.009,- × 17,7 %</t>
  </si>
  <si>
    <t xml:space="preserve">        1 fő × 136.592,- × 17,7 %</t>
  </si>
  <si>
    <t>Bátaapáti 3 fő × 149.009,- × 17,7 %</t>
  </si>
  <si>
    <t>Jegyző 149.009,- × 17,7 %</t>
  </si>
  <si>
    <t>1 fő Bonyhád-Cikó (5.000.- ×12)</t>
  </si>
  <si>
    <t>1 fő Bátaszék-Bátaapáti (9.000,- × 12)</t>
  </si>
  <si>
    <t>1 fő Mecseknádasd-Cikó (10 500.- ×12)</t>
  </si>
  <si>
    <t>Csekély értékű ajándék EHO 26,18 %</t>
  </si>
  <si>
    <t>Csekély értékű ajándék SZJA 17,85 %</t>
  </si>
  <si>
    <t>Informatikai szolgáltatások igénybevétele</t>
  </si>
  <si>
    <t>Telefon díjak (jegyző)</t>
  </si>
  <si>
    <t>ÁFA (50.000.- × 5%, 250.000,- × 27%)</t>
  </si>
  <si>
    <t>JÁRULÉKOK ÖSSZESEN:</t>
  </si>
  <si>
    <t>DOLOGI KIADÁSOK ÖSSZESEN:</t>
  </si>
  <si>
    <t>Gazdasági előadó (Bátaapáti)</t>
  </si>
  <si>
    <t>Megbízási díj után  (2.364.800,- -10%)× 22%</t>
  </si>
  <si>
    <t>Csekély értékű ajándék</t>
  </si>
  <si>
    <t>Cikó (3 × 12.000,- × 3 fő)</t>
  </si>
  <si>
    <t>Mórágy (3 × 12.000,- × 3 fő)</t>
  </si>
  <si>
    <t>Bátaapáti (3 × 12.000,- × 3 fő)</t>
  </si>
  <si>
    <t>Jegyző (3 × 12.000,-)</t>
  </si>
  <si>
    <t>1 fő Szekszárd-Bonyhád (14.200,- × 2)</t>
  </si>
  <si>
    <t>Caffeteria SZJA 17,7 %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</si>
</sst>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2" fillId="0" borderId="0" xfId="0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3" fillId="0" borderId="0" xfId="0" applyFont="1" applyBorder="1"/>
    <xf numFmtId="164" fontId="2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4" fontId="0" fillId="0" borderId="0" xfId="0" applyNumberFormat="1"/>
    <xf numFmtId="0" fontId="2" fillId="0" borderId="0" xfId="0" applyFont="1"/>
    <xf numFmtId="0" fontId="6" fillId="0" borderId="0" xfId="0" applyFont="1"/>
    <xf numFmtId="0" fontId="7" fillId="0" borderId="0" xfId="0" applyFont="1" applyBorder="1"/>
    <xf numFmtId="164" fontId="7" fillId="0" borderId="0" xfId="0" applyNumberFormat="1" applyFont="1" applyBorder="1"/>
    <xf numFmtId="0" fontId="8" fillId="0" borderId="0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>
      <selection activeCell="P6" sqref="P6"/>
    </sheetView>
  </sheetViews>
  <sheetFormatPr defaultRowHeight="15.75" x14ac:dyDescent="0.25"/>
  <cols>
    <col min="1" max="1" width="42.125" style="2" customWidth="1"/>
    <col min="2" max="2" width="34.75" style="1" customWidth="1"/>
  </cols>
  <sheetData>
    <row r="1" spans="1:2" x14ac:dyDescent="0.25">
      <c r="A1" s="3" t="s">
        <v>42</v>
      </c>
      <c r="B1" s="4"/>
    </row>
    <row r="2" spans="1:2" x14ac:dyDescent="0.25">
      <c r="A2" s="5"/>
      <c r="B2" s="4"/>
    </row>
    <row r="3" spans="1:2" x14ac:dyDescent="0.25">
      <c r="A3" s="8" t="s">
        <v>0</v>
      </c>
      <c r="B3" s="4"/>
    </row>
    <row r="4" spans="1:2" x14ac:dyDescent="0.25">
      <c r="A4" s="5"/>
      <c r="B4" s="4"/>
    </row>
    <row r="5" spans="1:2" x14ac:dyDescent="0.25">
      <c r="A5" s="6" t="s">
        <v>36</v>
      </c>
      <c r="B5" s="7">
        <v>34965174</v>
      </c>
    </row>
    <row r="6" spans="1:2" x14ac:dyDescent="0.25">
      <c r="A6" s="6"/>
      <c r="B6" s="4"/>
    </row>
    <row r="7" spans="1:2" x14ac:dyDescent="0.25">
      <c r="A7" s="6" t="s">
        <v>45</v>
      </c>
      <c r="B7" s="7">
        <v>2364800</v>
      </c>
    </row>
    <row r="8" spans="1:2" x14ac:dyDescent="0.25">
      <c r="A8" s="6"/>
      <c r="B8" s="4"/>
    </row>
    <row r="9" spans="1:2" x14ac:dyDescent="0.25">
      <c r="A9" s="6" t="s">
        <v>24</v>
      </c>
      <c r="B9" s="7">
        <v>2136409</v>
      </c>
    </row>
    <row r="10" spans="1:2" x14ac:dyDescent="0.25">
      <c r="A10" s="3"/>
      <c r="B10" s="7"/>
    </row>
    <row r="11" spans="1:2" x14ac:dyDescent="0.25">
      <c r="A11" s="6" t="s">
        <v>13</v>
      </c>
      <c r="B11" s="4"/>
    </row>
    <row r="12" spans="1:2" x14ac:dyDescent="0.25">
      <c r="A12" s="3" t="s">
        <v>16</v>
      </c>
      <c r="B12" s="7">
        <v>1440421</v>
      </c>
    </row>
    <row r="13" spans="1:2" x14ac:dyDescent="0.25">
      <c r="A13" s="5"/>
      <c r="B13" s="4"/>
    </row>
    <row r="14" spans="1:2" x14ac:dyDescent="0.25">
      <c r="A14" s="6" t="s">
        <v>25</v>
      </c>
      <c r="B14" s="7">
        <v>119000</v>
      </c>
    </row>
    <row r="15" spans="1:2" x14ac:dyDescent="0.25">
      <c r="A15" s="16"/>
      <c r="B15" s="4"/>
    </row>
    <row r="16" spans="1:2" x14ac:dyDescent="0.25">
      <c r="A16" s="6" t="s">
        <v>23</v>
      </c>
      <c r="B16" s="7">
        <v>328400</v>
      </c>
    </row>
    <row r="17" spans="1:2" x14ac:dyDescent="0.25">
      <c r="A17" s="6"/>
      <c r="B17" s="7"/>
    </row>
    <row r="18" spans="1:2" x14ac:dyDescent="0.25">
      <c r="A18" s="6" t="s">
        <v>40</v>
      </c>
      <c r="B18" s="7">
        <v>347850</v>
      </c>
    </row>
    <row r="19" spans="1:2" x14ac:dyDescent="0.25">
      <c r="A19" s="3"/>
      <c r="B19" s="7"/>
    </row>
    <row r="20" spans="1:2" x14ac:dyDescent="0.25">
      <c r="A20" s="6" t="s">
        <v>86</v>
      </c>
      <c r="B20" s="7">
        <v>360000</v>
      </c>
    </row>
    <row r="21" spans="1:2" x14ac:dyDescent="0.25">
      <c r="A21" s="5"/>
      <c r="B21" s="4"/>
    </row>
    <row r="22" spans="1:2" x14ac:dyDescent="0.25">
      <c r="A22" s="3" t="s">
        <v>19</v>
      </c>
      <c r="B22" s="7">
        <f>SUM(B5,B7,B9,B12,B14,B16,B18,B20)</f>
        <v>42062054</v>
      </c>
    </row>
    <row r="23" spans="1:2" ht="18.75" x14ac:dyDescent="0.3">
      <c r="A23" s="9"/>
      <c r="B23" s="10"/>
    </row>
    <row r="24" spans="1:2" x14ac:dyDescent="0.25">
      <c r="A24" s="8" t="s">
        <v>15</v>
      </c>
      <c r="B24" s="4"/>
    </row>
    <row r="25" spans="1:2" x14ac:dyDescent="0.25">
      <c r="A25" s="5"/>
      <c r="B25" s="4"/>
    </row>
    <row r="26" spans="1:2" x14ac:dyDescent="0.25">
      <c r="A26" s="5" t="s">
        <v>56</v>
      </c>
      <c r="B26" s="4">
        <v>8656758</v>
      </c>
    </row>
    <row r="27" spans="1:2" x14ac:dyDescent="0.25">
      <c r="A27" s="5"/>
      <c r="B27" s="4"/>
    </row>
    <row r="28" spans="1:2" x14ac:dyDescent="0.25">
      <c r="A28" s="5" t="s">
        <v>60</v>
      </c>
      <c r="B28" s="4">
        <v>237958</v>
      </c>
    </row>
    <row r="29" spans="1:2" x14ac:dyDescent="0.25">
      <c r="A29" s="5"/>
      <c r="B29" s="4"/>
    </row>
    <row r="30" spans="1:2" x14ac:dyDescent="0.25">
      <c r="A30" s="5" t="s">
        <v>92</v>
      </c>
      <c r="B30" s="4">
        <v>254955</v>
      </c>
    </row>
    <row r="31" spans="1:2" x14ac:dyDescent="0.25">
      <c r="A31" s="5"/>
      <c r="B31" s="4"/>
    </row>
    <row r="32" spans="1:2" x14ac:dyDescent="0.25">
      <c r="A32" s="5" t="s">
        <v>77</v>
      </c>
      <c r="B32" s="4">
        <v>94247</v>
      </c>
    </row>
    <row r="33" spans="1:2" x14ac:dyDescent="0.25">
      <c r="A33" s="5"/>
      <c r="B33" s="4"/>
    </row>
    <row r="34" spans="1:2" x14ac:dyDescent="0.25">
      <c r="A34" s="5" t="s">
        <v>78</v>
      </c>
      <c r="B34" s="4">
        <v>64260</v>
      </c>
    </row>
    <row r="35" spans="1:2" x14ac:dyDescent="0.25">
      <c r="A35" s="5"/>
      <c r="B35" s="4"/>
    </row>
    <row r="36" spans="1:2" x14ac:dyDescent="0.25">
      <c r="A36" s="5" t="s">
        <v>41</v>
      </c>
      <c r="B36" s="4">
        <v>111764</v>
      </c>
    </row>
    <row r="37" spans="1:2" x14ac:dyDescent="0.25">
      <c r="A37" s="5"/>
      <c r="B37" s="4"/>
    </row>
    <row r="38" spans="1:2" x14ac:dyDescent="0.25">
      <c r="A38" s="5" t="s">
        <v>39</v>
      </c>
      <c r="B38" s="4">
        <v>62091</v>
      </c>
    </row>
    <row r="39" spans="1:2" x14ac:dyDescent="0.25">
      <c r="A39" s="5"/>
      <c r="B39" s="4"/>
    </row>
    <row r="40" spans="1:2" x14ac:dyDescent="0.25">
      <c r="A40" s="3" t="s">
        <v>18</v>
      </c>
      <c r="B40" s="7">
        <f>SUM(B26:B39)</f>
        <v>9482033</v>
      </c>
    </row>
    <row r="41" spans="1:2" x14ac:dyDescent="0.25">
      <c r="A41" s="3"/>
      <c r="B41" s="7"/>
    </row>
    <row r="42" spans="1:2" x14ac:dyDescent="0.25">
      <c r="A42" s="3" t="s">
        <v>21</v>
      </c>
      <c r="B42" s="7">
        <v>3884000</v>
      </c>
    </row>
    <row r="43" spans="1:2" x14ac:dyDescent="0.25">
      <c r="A43" s="5"/>
      <c r="B43" s="4"/>
    </row>
    <row r="44" spans="1:2" x14ac:dyDescent="0.25">
      <c r="A44" s="3" t="s">
        <v>22</v>
      </c>
      <c r="B44" s="7">
        <f>SUM(B22,B40,B42)</f>
        <v>55428087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opLeftCell="A58" workbookViewId="0">
      <selection activeCell="A68" sqref="A68"/>
    </sheetView>
  </sheetViews>
  <sheetFormatPr defaultRowHeight="15.75" x14ac:dyDescent="0.25"/>
  <cols>
    <col min="1" max="1" width="48.875" style="2" bestFit="1" customWidth="1"/>
    <col min="2" max="2" width="34.75" style="1" customWidth="1"/>
    <col min="3" max="3" width="11.25" bestFit="1" customWidth="1"/>
    <col min="4" max="4" width="12" bestFit="1" customWidth="1"/>
  </cols>
  <sheetData>
    <row r="1" spans="1:3" x14ac:dyDescent="0.25">
      <c r="A1" s="3" t="s">
        <v>42</v>
      </c>
      <c r="B1" s="4"/>
    </row>
    <row r="2" spans="1:3" x14ac:dyDescent="0.25">
      <c r="A2" s="3"/>
      <c r="B2" s="4"/>
    </row>
    <row r="3" spans="1:3" x14ac:dyDescent="0.25">
      <c r="A3" s="8" t="s">
        <v>0</v>
      </c>
      <c r="B3" s="4"/>
    </row>
    <row r="4" spans="1:3" x14ac:dyDescent="0.25">
      <c r="A4" s="8"/>
      <c r="B4" s="4"/>
    </row>
    <row r="5" spans="1:3" x14ac:dyDescent="0.25">
      <c r="A5" s="6" t="s">
        <v>35</v>
      </c>
      <c r="B5" s="4"/>
    </row>
    <row r="6" spans="1:3" x14ac:dyDescent="0.25">
      <c r="A6" s="5" t="s">
        <v>1</v>
      </c>
      <c r="B6" s="4">
        <v>6935280</v>
      </c>
    </row>
    <row r="7" spans="1:3" x14ac:dyDescent="0.25">
      <c r="A7" s="5" t="s">
        <v>2</v>
      </c>
      <c r="B7" s="4">
        <v>385500</v>
      </c>
    </row>
    <row r="8" spans="1:3" x14ac:dyDescent="0.25">
      <c r="A8" s="5" t="s">
        <v>3</v>
      </c>
      <c r="B8" s="4">
        <v>2898000</v>
      </c>
    </row>
    <row r="9" spans="1:3" x14ac:dyDescent="0.25">
      <c r="A9" s="5" t="s">
        <v>4</v>
      </c>
      <c r="B9" s="4">
        <v>1577500</v>
      </c>
      <c r="C9" t="s">
        <v>43</v>
      </c>
    </row>
    <row r="10" spans="1:3" x14ac:dyDescent="0.25">
      <c r="A10" s="5"/>
      <c r="B10" s="4">
        <v>2315894</v>
      </c>
      <c r="C10" t="s">
        <v>44</v>
      </c>
    </row>
    <row r="11" spans="1:3" x14ac:dyDescent="0.25">
      <c r="A11" s="5" t="s">
        <v>5</v>
      </c>
      <c r="B11" s="4">
        <v>2980800</v>
      </c>
    </row>
    <row r="12" spans="1:3" x14ac:dyDescent="0.25">
      <c r="A12" s="5" t="s">
        <v>6</v>
      </c>
      <c r="B12" s="4">
        <v>3780000</v>
      </c>
    </row>
    <row r="13" spans="1:3" x14ac:dyDescent="0.25">
      <c r="A13" s="5" t="s">
        <v>7</v>
      </c>
      <c r="B13" s="4">
        <v>2125200</v>
      </c>
    </row>
    <row r="14" spans="1:3" x14ac:dyDescent="0.25">
      <c r="A14" s="5" t="s">
        <v>8</v>
      </c>
      <c r="B14" s="4">
        <v>1095000</v>
      </c>
      <c r="C14" t="s">
        <v>43</v>
      </c>
    </row>
    <row r="15" spans="1:3" x14ac:dyDescent="0.25">
      <c r="A15" s="5"/>
      <c r="B15" s="4">
        <v>1550500</v>
      </c>
      <c r="C15" t="s">
        <v>44</v>
      </c>
    </row>
    <row r="16" spans="1:3" x14ac:dyDescent="0.25">
      <c r="A16" s="5" t="s">
        <v>9</v>
      </c>
      <c r="B16" s="4">
        <v>2640000</v>
      </c>
    </row>
    <row r="17" spans="1:3" x14ac:dyDescent="0.25">
      <c r="A17" s="5" t="s">
        <v>10</v>
      </c>
      <c r="B17" s="4">
        <v>1934800</v>
      </c>
      <c r="C17" t="s">
        <v>46</v>
      </c>
    </row>
    <row r="18" spans="1:3" x14ac:dyDescent="0.25">
      <c r="A18" s="5"/>
      <c r="B18" s="4">
        <v>1493500</v>
      </c>
      <c r="C18" t="s">
        <v>47</v>
      </c>
    </row>
    <row r="19" spans="1:3" x14ac:dyDescent="0.25">
      <c r="A19" s="5" t="s">
        <v>11</v>
      </c>
      <c r="B19" s="4">
        <v>3253200</v>
      </c>
    </row>
    <row r="20" spans="1:3" x14ac:dyDescent="0.25">
      <c r="A20" s="3" t="s">
        <v>12</v>
      </c>
      <c r="B20" s="7">
        <f>SUM(B6:B19)</f>
        <v>34965174</v>
      </c>
    </row>
    <row r="21" spans="1:3" x14ac:dyDescent="0.25">
      <c r="A21" s="3"/>
      <c r="B21" s="7"/>
    </row>
    <row r="22" spans="1:3" x14ac:dyDescent="0.25">
      <c r="A22" s="6" t="s">
        <v>45</v>
      </c>
      <c r="B22" s="7"/>
    </row>
    <row r="23" spans="1:3" x14ac:dyDescent="0.25">
      <c r="A23" s="5" t="s">
        <v>7</v>
      </c>
      <c r="B23" s="4">
        <v>206000</v>
      </c>
    </row>
    <row r="24" spans="1:3" x14ac:dyDescent="0.25">
      <c r="A24" s="5" t="s">
        <v>10</v>
      </c>
      <c r="B24" s="4">
        <v>1438800</v>
      </c>
    </row>
    <row r="25" spans="1:3" x14ac:dyDescent="0.25">
      <c r="A25" s="5" t="s">
        <v>84</v>
      </c>
      <c r="B25" s="4">
        <v>720000</v>
      </c>
    </row>
    <row r="26" spans="1:3" x14ac:dyDescent="0.25">
      <c r="A26" s="3" t="s">
        <v>12</v>
      </c>
      <c r="B26" s="7">
        <f>SUM(B23:B25)</f>
        <v>2364800</v>
      </c>
    </row>
    <row r="27" spans="1:3" x14ac:dyDescent="0.25">
      <c r="A27" s="5"/>
      <c r="B27" s="7"/>
    </row>
    <row r="28" spans="1:3" x14ac:dyDescent="0.25">
      <c r="A28" s="6" t="s">
        <v>24</v>
      </c>
      <c r="B28" s="7"/>
    </row>
    <row r="29" spans="1:3" x14ac:dyDescent="0.25">
      <c r="A29" s="5" t="s">
        <v>1</v>
      </c>
      <c r="B29" s="4">
        <v>346764</v>
      </c>
    </row>
    <row r="30" spans="1:3" x14ac:dyDescent="0.25">
      <c r="A30" s="5" t="s">
        <v>2</v>
      </c>
      <c r="B30" s="4">
        <v>385500</v>
      </c>
    </row>
    <row r="31" spans="1:3" x14ac:dyDescent="0.25">
      <c r="A31" s="5" t="s">
        <v>9</v>
      </c>
      <c r="B31" s="4">
        <v>132000</v>
      </c>
    </row>
    <row r="32" spans="1:3" x14ac:dyDescent="0.25">
      <c r="A32" s="5" t="s">
        <v>10</v>
      </c>
      <c r="B32" s="4">
        <v>179220</v>
      </c>
    </row>
    <row r="33" spans="1:2" x14ac:dyDescent="0.25">
      <c r="A33" s="5" t="s">
        <v>11</v>
      </c>
      <c r="B33" s="4">
        <v>162660</v>
      </c>
    </row>
    <row r="34" spans="1:2" x14ac:dyDescent="0.25">
      <c r="A34" s="5" t="s">
        <v>3</v>
      </c>
      <c r="B34" s="4">
        <v>144900</v>
      </c>
    </row>
    <row r="35" spans="1:2" x14ac:dyDescent="0.25">
      <c r="A35" s="5" t="s">
        <v>4</v>
      </c>
      <c r="B35" s="4">
        <v>198505</v>
      </c>
    </row>
    <row r="36" spans="1:2" x14ac:dyDescent="0.25">
      <c r="A36" s="5" t="s">
        <v>5</v>
      </c>
      <c r="B36" s="4">
        <v>149040</v>
      </c>
    </row>
    <row r="37" spans="1:2" x14ac:dyDescent="0.25">
      <c r="A37" s="5" t="s">
        <v>6</v>
      </c>
      <c r="B37" s="4">
        <v>189000</v>
      </c>
    </row>
    <row r="38" spans="1:2" x14ac:dyDescent="0.25">
      <c r="A38" s="5" t="s">
        <v>7</v>
      </c>
      <c r="B38" s="4">
        <v>115920</v>
      </c>
    </row>
    <row r="39" spans="1:2" x14ac:dyDescent="0.25">
      <c r="A39" s="5" t="s">
        <v>8</v>
      </c>
      <c r="B39" s="4">
        <v>132900</v>
      </c>
    </row>
    <row r="40" spans="1:2" x14ac:dyDescent="0.25">
      <c r="A40" s="3" t="s">
        <v>12</v>
      </c>
      <c r="B40" s="7">
        <f>SUM(B29:B39)</f>
        <v>2136409</v>
      </c>
    </row>
    <row r="41" spans="1:2" x14ac:dyDescent="0.25">
      <c r="A41" s="3"/>
      <c r="B41" s="7"/>
    </row>
    <row r="42" spans="1:2" x14ac:dyDescent="0.25">
      <c r="A42" s="6" t="s">
        <v>16</v>
      </c>
      <c r="B42" s="4"/>
    </row>
    <row r="43" spans="1:2" x14ac:dyDescent="0.25">
      <c r="A43" s="5" t="s">
        <v>48</v>
      </c>
      <c r="B43" s="4">
        <v>298018</v>
      </c>
    </row>
    <row r="44" spans="1:2" x14ac:dyDescent="0.25">
      <c r="A44" s="5" t="s">
        <v>49</v>
      </c>
      <c r="B44" s="4">
        <v>111757</v>
      </c>
    </row>
    <row r="45" spans="1:2" x14ac:dyDescent="0.25">
      <c r="A45" s="5" t="s">
        <v>50</v>
      </c>
      <c r="B45" s="4">
        <v>298018</v>
      </c>
    </row>
    <row r="46" spans="1:2" x14ac:dyDescent="0.25">
      <c r="A46" s="5" t="s">
        <v>51</v>
      </c>
      <c r="B46" s="4">
        <v>136592</v>
      </c>
    </row>
    <row r="47" spans="1:2" x14ac:dyDescent="0.25">
      <c r="A47" s="5" t="s">
        <v>52</v>
      </c>
      <c r="B47" s="4">
        <v>447027</v>
      </c>
    </row>
    <row r="48" spans="1:2" x14ac:dyDescent="0.25">
      <c r="A48" s="5" t="s">
        <v>1</v>
      </c>
      <c r="B48" s="4">
        <v>149009</v>
      </c>
    </row>
    <row r="49" spans="1:2" x14ac:dyDescent="0.25">
      <c r="A49" s="3" t="s">
        <v>12</v>
      </c>
      <c r="B49" s="7">
        <f>SUM(B43:B48)</f>
        <v>1440421</v>
      </c>
    </row>
    <row r="50" spans="1:2" x14ac:dyDescent="0.25">
      <c r="A50" s="5"/>
      <c r="B50" s="4"/>
    </row>
    <row r="51" spans="1:2" x14ac:dyDescent="0.25">
      <c r="A51" s="6" t="s">
        <v>25</v>
      </c>
      <c r="B51" s="4"/>
    </row>
    <row r="52" spans="1:2" x14ac:dyDescent="0.25">
      <c r="A52" s="5" t="s">
        <v>26</v>
      </c>
      <c r="B52" s="4">
        <v>36000</v>
      </c>
    </row>
    <row r="53" spans="1:2" x14ac:dyDescent="0.25">
      <c r="A53" s="5" t="s">
        <v>27</v>
      </c>
      <c r="B53" s="4">
        <v>35000</v>
      </c>
    </row>
    <row r="54" spans="1:2" x14ac:dyDescent="0.25">
      <c r="A54" s="5" t="s">
        <v>28</v>
      </c>
      <c r="B54" s="4">
        <v>36000</v>
      </c>
    </row>
    <row r="55" spans="1:2" x14ac:dyDescent="0.25">
      <c r="A55" s="5" t="s">
        <v>1</v>
      </c>
      <c r="B55" s="4">
        <v>12000</v>
      </c>
    </row>
    <row r="56" spans="1:2" x14ac:dyDescent="0.25">
      <c r="A56" s="3" t="s">
        <v>12</v>
      </c>
      <c r="B56" s="7">
        <f>SUM(B52:B55)</f>
        <v>119000</v>
      </c>
    </row>
    <row r="57" spans="1:2" x14ac:dyDescent="0.25">
      <c r="A57" s="5"/>
      <c r="B57" s="4"/>
    </row>
    <row r="58" spans="1:2" x14ac:dyDescent="0.25">
      <c r="A58" s="6" t="s">
        <v>14</v>
      </c>
      <c r="B58"/>
    </row>
    <row r="59" spans="1:2" x14ac:dyDescent="0.25">
      <c r="A59" s="13" t="s">
        <v>76</v>
      </c>
      <c r="B59" s="4">
        <v>126000</v>
      </c>
    </row>
    <row r="60" spans="1:2" x14ac:dyDescent="0.25">
      <c r="A60" s="13" t="s">
        <v>74</v>
      </c>
      <c r="B60" s="4">
        <v>60000</v>
      </c>
    </row>
    <row r="61" spans="1:2" x14ac:dyDescent="0.25">
      <c r="A61" s="13" t="s">
        <v>91</v>
      </c>
      <c r="B61" s="4">
        <v>28400</v>
      </c>
    </row>
    <row r="62" spans="1:2" x14ac:dyDescent="0.25">
      <c r="A62" s="13" t="s">
        <v>53</v>
      </c>
      <c r="B62" s="4">
        <v>6000</v>
      </c>
    </row>
    <row r="63" spans="1:2" x14ac:dyDescent="0.25">
      <c r="A63" s="13" t="s">
        <v>75</v>
      </c>
      <c r="B63" s="4">
        <v>108000</v>
      </c>
    </row>
    <row r="64" spans="1:2" x14ac:dyDescent="0.25">
      <c r="A64" s="12" t="s">
        <v>12</v>
      </c>
      <c r="B64" s="7">
        <f>SUM(B59:B63)</f>
        <v>328400</v>
      </c>
    </row>
    <row r="65" spans="1:2" x14ac:dyDescent="0.25">
      <c r="A65" s="5"/>
      <c r="B65" s="4"/>
    </row>
    <row r="66" spans="1:2" x14ac:dyDescent="0.25">
      <c r="A66" s="6" t="s">
        <v>37</v>
      </c>
      <c r="B66" s="7">
        <v>347850</v>
      </c>
    </row>
    <row r="67" spans="1:2" x14ac:dyDescent="0.25">
      <c r="A67" s="5"/>
      <c r="B67" s="4"/>
    </row>
    <row r="68" spans="1:2" x14ac:dyDescent="0.25">
      <c r="A68" s="6" t="s">
        <v>86</v>
      </c>
      <c r="B68" s="4"/>
    </row>
    <row r="69" spans="1:2" x14ac:dyDescent="0.25">
      <c r="A69" s="5" t="s">
        <v>87</v>
      </c>
      <c r="B69" s="4">
        <v>108000</v>
      </c>
    </row>
    <row r="70" spans="1:2" x14ac:dyDescent="0.25">
      <c r="A70" s="5" t="s">
        <v>88</v>
      </c>
      <c r="B70" s="4">
        <v>108000</v>
      </c>
    </row>
    <row r="71" spans="1:2" x14ac:dyDescent="0.25">
      <c r="A71" s="5" t="s">
        <v>89</v>
      </c>
      <c r="B71" s="4">
        <v>108000</v>
      </c>
    </row>
    <row r="72" spans="1:2" x14ac:dyDescent="0.25">
      <c r="A72" s="5" t="s">
        <v>90</v>
      </c>
      <c r="B72" s="4">
        <v>36000</v>
      </c>
    </row>
    <row r="73" spans="1:2" x14ac:dyDescent="0.25">
      <c r="A73" s="3" t="s">
        <v>12</v>
      </c>
      <c r="B73" s="7">
        <f>SUM(B69:B72)</f>
        <v>360000</v>
      </c>
    </row>
    <row r="74" spans="1:2" x14ac:dyDescent="0.25">
      <c r="A74" s="5"/>
      <c r="B74" s="4"/>
    </row>
    <row r="75" spans="1:2" x14ac:dyDescent="0.25">
      <c r="A75" s="3" t="s">
        <v>34</v>
      </c>
      <c r="B75" s="7">
        <f>SUM(B20,B26,B40,B49,B56,B64,B66,B73)</f>
        <v>42062054</v>
      </c>
    </row>
    <row r="76" spans="1:2" ht="18.75" x14ac:dyDescent="0.3">
      <c r="A76" s="9"/>
      <c r="B76" s="10"/>
    </row>
    <row r="77" spans="1:2" x14ac:dyDescent="0.25">
      <c r="A77" s="5"/>
      <c r="B77" s="4"/>
    </row>
    <row r="78" spans="1:2" x14ac:dyDescent="0.25">
      <c r="A78" s="8" t="s">
        <v>15</v>
      </c>
      <c r="B78" s="4"/>
    </row>
    <row r="79" spans="1:2" x14ac:dyDescent="0.25">
      <c r="A79" s="5"/>
      <c r="B79" s="4"/>
    </row>
    <row r="80" spans="1:2" x14ac:dyDescent="0.25">
      <c r="A80" s="3" t="s">
        <v>56</v>
      </c>
      <c r="B80" s="4"/>
    </row>
    <row r="81" spans="1:4" x14ac:dyDescent="0.25">
      <c r="A81" s="5" t="s">
        <v>57</v>
      </c>
      <c r="B81" s="4">
        <f>SUM(B12,B13,B14,B15,B37,B38,B39,B53)*22%</f>
        <v>1985174.4</v>
      </c>
      <c r="D81" s="11"/>
    </row>
    <row r="82" spans="1:4" x14ac:dyDescent="0.25">
      <c r="A82" s="5" t="s">
        <v>59</v>
      </c>
      <c r="B82" s="4">
        <f>SUM(B8,B9,B10,B11,B34,B35,B36,B52)*22%</f>
        <v>2266140.58</v>
      </c>
      <c r="D82" s="11"/>
    </row>
    <row r="83" spans="1:4" x14ac:dyDescent="0.25">
      <c r="A83" s="5" t="s">
        <v>58</v>
      </c>
      <c r="B83" s="4">
        <f>SUM(B16,B17,B18,B19,B31,B32,B33,B54)*22%</f>
        <v>2162903.6</v>
      </c>
    </row>
    <row r="84" spans="1:4" x14ac:dyDescent="0.25">
      <c r="A84" s="5" t="s">
        <v>54</v>
      </c>
      <c r="B84" s="4">
        <f>SUM(B6,B29,B55)*22%</f>
        <v>1604689.68</v>
      </c>
    </row>
    <row r="85" spans="1:4" x14ac:dyDescent="0.25">
      <c r="A85" s="5" t="s">
        <v>55</v>
      </c>
      <c r="B85" s="4">
        <f>SUM(B7,B30)*22%</f>
        <v>169620</v>
      </c>
    </row>
    <row r="86" spans="1:4" x14ac:dyDescent="0.25">
      <c r="A86" s="5" t="s">
        <v>85</v>
      </c>
      <c r="B86" s="4">
        <v>468230</v>
      </c>
    </row>
    <row r="87" spans="1:4" x14ac:dyDescent="0.25">
      <c r="A87" s="3" t="s">
        <v>12</v>
      </c>
      <c r="B87" s="7">
        <f>SUM(B81:B86)</f>
        <v>8656758.2599999998</v>
      </c>
    </row>
    <row r="88" spans="1:4" x14ac:dyDescent="0.25">
      <c r="A88" s="5"/>
      <c r="B88" s="4"/>
    </row>
    <row r="89" spans="1:4" x14ac:dyDescent="0.25">
      <c r="A89" s="3" t="s">
        <v>60</v>
      </c>
      <c r="B89" s="4"/>
    </row>
    <row r="90" spans="1:4" x14ac:dyDescent="0.25">
      <c r="A90" s="5" t="s">
        <v>61</v>
      </c>
      <c r="B90" s="4">
        <v>49233</v>
      </c>
    </row>
    <row r="91" spans="1:4" x14ac:dyDescent="0.25">
      <c r="A91" s="5" t="s">
        <v>62</v>
      </c>
      <c r="B91" s="4">
        <v>18462</v>
      </c>
    </row>
    <row r="92" spans="1:4" x14ac:dyDescent="0.25">
      <c r="A92" s="5" t="s">
        <v>63</v>
      </c>
      <c r="B92" s="4">
        <v>49233</v>
      </c>
    </row>
    <row r="93" spans="1:4" x14ac:dyDescent="0.25">
      <c r="A93" s="5" t="s">
        <v>64</v>
      </c>
      <c r="B93" s="4">
        <v>22565</v>
      </c>
    </row>
    <row r="94" spans="1:4" x14ac:dyDescent="0.25">
      <c r="A94" s="5" t="s">
        <v>65</v>
      </c>
      <c r="B94" s="4">
        <v>73849</v>
      </c>
    </row>
    <row r="95" spans="1:4" x14ac:dyDescent="0.25">
      <c r="A95" s="5" t="s">
        <v>66</v>
      </c>
      <c r="B95" s="4">
        <v>24616</v>
      </c>
    </row>
    <row r="96" spans="1:4" x14ac:dyDescent="0.25">
      <c r="A96" s="3" t="s">
        <v>12</v>
      </c>
      <c r="B96" s="7">
        <f>SUM(B90:B95)</f>
        <v>237958</v>
      </c>
    </row>
    <row r="97" spans="1:2" x14ac:dyDescent="0.25">
      <c r="A97" s="3"/>
      <c r="B97" s="4"/>
    </row>
    <row r="98" spans="1:2" x14ac:dyDescent="0.25">
      <c r="A98" s="3" t="s">
        <v>67</v>
      </c>
      <c r="B98" s="4"/>
    </row>
    <row r="99" spans="1:2" x14ac:dyDescent="0.25">
      <c r="A99" s="5" t="s">
        <v>68</v>
      </c>
      <c r="B99" s="4">
        <v>52749</v>
      </c>
    </row>
    <row r="100" spans="1:2" x14ac:dyDescent="0.25">
      <c r="A100" s="5" t="s">
        <v>69</v>
      </c>
      <c r="B100" s="4">
        <v>19781</v>
      </c>
    </row>
    <row r="101" spans="1:2" x14ac:dyDescent="0.25">
      <c r="A101" s="5" t="s">
        <v>70</v>
      </c>
      <c r="B101" s="4">
        <v>52749</v>
      </c>
    </row>
    <row r="102" spans="1:2" x14ac:dyDescent="0.25">
      <c r="A102" s="5" t="s">
        <v>71</v>
      </c>
      <c r="B102" s="4">
        <v>24177</v>
      </c>
    </row>
    <row r="103" spans="1:2" x14ac:dyDescent="0.25">
      <c r="A103" s="5" t="s">
        <v>72</v>
      </c>
      <c r="B103" s="4">
        <v>79124</v>
      </c>
    </row>
    <row r="104" spans="1:2" x14ac:dyDescent="0.25">
      <c r="A104" s="5" t="s">
        <v>73</v>
      </c>
      <c r="B104" s="4">
        <v>26375</v>
      </c>
    </row>
    <row r="105" spans="1:2" x14ac:dyDescent="0.25">
      <c r="A105" s="3" t="s">
        <v>12</v>
      </c>
      <c r="B105" s="7">
        <f>SUM(B99:B104)</f>
        <v>254955</v>
      </c>
    </row>
    <row r="106" spans="1:2" x14ac:dyDescent="0.25">
      <c r="A106" s="3"/>
      <c r="B106" s="7"/>
    </row>
    <row r="107" spans="1:2" x14ac:dyDescent="0.25">
      <c r="A107" s="3" t="s">
        <v>77</v>
      </c>
      <c r="B107" s="7"/>
    </row>
    <row r="108" spans="1:2" x14ac:dyDescent="0.25">
      <c r="A108" s="5" t="s">
        <v>26</v>
      </c>
      <c r="B108" s="4">
        <v>28274</v>
      </c>
    </row>
    <row r="109" spans="1:2" x14ac:dyDescent="0.25">
      <c r="A109" s="5" t="s">
        <v>27</v>
      </c>
      <c r="B109" s="4">
        <v>28274</v>
      </c>
    </row>
    <row r="110" spans="1:2" x14ac:dyDescent="0.25">
      <c r="A110" s="5" t="s">
        <v>28</v>
      </c>
      <c r="B110" s="4">
        <v>28274</v>
      </c>
    </row>
    <row r="111" spans="1:2" x14ac:dyDescent="0.25">
      <c r="A111" s="5" t="s">
        <v>1</v>
      </c>
      <c r="B111" s="4">
        <v>9425</v>
      </c>
    </row>
    <row r="112" spans="1:2" x14ac:dyDescent="0.25">
      <c r="A112" s="3" t="s">
        <v>12</v>
      </c>
      <c r="B112" s="7">
        <f>SUM(B108:B111)</f>
        <v>94247</v>
      </c>
    </row>
    <row r="113" spans="1:2" x14ac:dyDescent="0.25">
      <c r="A113" s="3"/>
      <c r="B113" s="7"/>
    </row>
    <row r="114" spans="1:2" x14ac:dyDescent="0.25">
      <c r="A114" s="3" t="s">
        <v>78</v>
      </c>
      <c r="B114" s="7"/>
    </row>
    <row r="115" spans="1:2" x14ac:dyDescent="0.25">
      <c r="A115" s="5" t="s">
        <v>26</v>
      </c>
      <c r="B115" s="4">
        <v>19278</v>
      </c>
    </row>
    <row r="116" spans="1:2" x14ac:dyDescent="0.25">
      <c r="A116" s="5" t="s">
        <v>27</v>
      </c>
      <c r="B116" s="4">
        <v>19278</v>
      </c>
    </row>
    <row r="117" spans="1:2" x14ac:dyDescent="0.25">
      <c r="A117" s="5" t="s">
        <v>28</v>
      </c>
      <c r="B117" s="4">
        <v>19278</v>
      </c>
    </row>
    <row r="118" spans="1:2" x14ac:dyDescent="0.25">
      <c r="A118" s="5" t="s">
        <v>1</v>
      </c>
      <c r="B118" s="4">
        <v>6426</v>
      </c>
    </row>
    <row r="119" spans="1:2" x14ac:dyDescent="0.25">
      <c r="A119" s="3" t="s">
        <v>12</v>
      </c>
      <c r="B119" s="7">
        <f>SUM(B115:B118)</f>
        <v>64260</v>
      </c>
    </row>
    <row r="120" spans="1:2" x14ac:dyDescent="0.25">
      <c r="A120" s="5"/>
      <c r="B120" s="4"/>
    </row>
    <row r="121" spans="1:2" x14ac:dyDescent="0.25">
      <c r="A121" s="3" t="s">
        <v>38</v>
      </c>
      <c r="B121" s="7">
        <v>111764</v>
      </c>
    </row>
    <row r="122" spans="1:2" x14ac:dyDescent="0.25">
      <c r="A122" s="5"/>
      <c r="B122" s="4"/>
    </row>
    <row r="123" spans="1:2" x14ac:dyDescent="0.25">
      <c r="A123" s="3" t="s">
        <v>39</v>
      </c>
      <c r="B123" s="7">
        <v>62091</v>
      </c>
    </row>
    <row r="124" spans="1:2" x14ac:dyDescent="0.25">
      <c r="A124" s="5"/>
      <c r="B124" s="4"/>
    </row>
    <row r="125" spans="1:2" x14ac:dyDescent="0.25">
      <c r="A125" s="3" t="s">
        <v>82</v>
      </c>
      <c r="B125" s="7">
        <f>SUM(B87,B96,B105,B112,B119,B121,B123)</f>
        <v>9482033.2599999998</v>
      </c>
    </row>
    <row r="126" spans="1:2" x14ac:dyDescent="0.25">
      <c r="A126" s="3"/>
      <c r="B126" s="7"/>
    </row>
    <row r="127" spans="1:2" x14ac:dyDescent="0.25">
      <c r="A127" s="5"/>
      <c r="B127" s="4"/>
    </row>
    <row r="128" spans="1:2" x14ac:dyDescent="0.25">
      <c r="A128" s="8" t="s">
        <v>17</v>
      </c>
      <c r="B128" s="4"/>
    </row>
    <row r="129" spans="1:2" x14ac:dyDescent="0.25">
      <c r="A129" s="8"/>
      <c r="B129" s="4"/>
    </row>
    <row r="130" spans="1:2" x14ac:dyDescent="0.25">
      <c r="A130" s="5" t="s">
        <v>31</v>
      </c>
      <c r="B130" s="4">
        <v>50000</v>
      </c>
    </row>
    <row r="131" spans="1:2" x14ac:dyDescent="0.25">
      <c r="A131" s="5" t="s">
        <v>29</v>
      </c>
      <c r="B131" s="4">
        <v>50000</v>
      </c>
    </row>
    <row r="132" spans="1:2" x14ac:dyDescent="0.25">
      <c r="A132" s="5" t="s">
        <v>79</v>
      </c>
      <c r="B132" s="4">
        <v>100000</v>
      </c>
    </row>
    <row r="133" spans="1:2" x14ac:dyDescent="0.25">
      <c r="A133" s="5" t="s">
        <v>80</v>
      </c>
      <c r="B133" s="4">
        <v>100000</v>
      </c>
    </row>
    <row r="134" spans="1:2" x14ac:dyDescent="0.25">
      <c r="A134" s="5" t="s">
        <v>32</v>
      </c>
      <c r="B134" s="4">
        <v>500000</v>
      </c>
    </row>
    <row r="135" spans="1:2" x14ac:dyDescent="0.25">
      <c r="A135" s="5" t="s">
        <v>30</v>
      </c>
      <c r="B135" s="4">
        <v>10000</v>
      </c>
    </row>
    <row r="136" spans="1:2" x14ac:dyDescent="0.25">
      <c r="A136" s="5" t="s">
        <v>33</v>
      </c>
      <c r="B136" s="4">
        <v>700000</v>
      </c>
    </row>
    <row r="137" spans="1:2" x14ac:dyDescent="0.25">
      <c r="A137" s="5" t="s">
        <v>20</v>
      </c>
      <c r="B137" s="4">
        <v>2304000</v>
      </c>
    </row>
    <row r="138" spans="1:2" x14ac:dyDescent="0.25">
      <c r="A138" s="5" t="s">
        <v>81</v>
      </c>
      <c r="B138" s="4">
        <v>70000</v>
      </c>
    </row>
    <row r="139" spans="1:2" x14ac:dyDescent="0.25">
      <c r="A139" s="5"/>
      <c r="B139" s="4"/>
    </row>
    <row r="140" spans="1:2" x14ac:dyDescent="0.25">
      <c r="A140" s="3" t="s">
        <v>83</v>
      </c>
      <c r="B140" s="7">
        <f>SUM(B130:B139)</f>
        <v>3884000</v>
      </c>
    </row>
    <row r="141" spans="1:2" x14ac:dyDescent="0.25">
      <c r="A141" s="5"/>
      <c r="B141" s="4"/>
    </row>
    <row r="142" spans="1:2" x14ac:dyDescent="0.25">
      <c r="A142" s="5"/>
      <c r="B142" s="4"/>
    </row>
    <row r="143" spans="1:2" ht="22.5" x14ac:dyDescent="0.3">
      <c r="A143" s="14" t="s">
        <v>22</v>
      </c>
      <c r="B143" s="15">
        <f>SUM(B75,B125,B140)</f>
        <v>55428087.259999998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Alap</vt:lpstr>
      <vt:lpstr>Részletes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Bakó Józsefné</dc:creator>
  <cp:lastModifiedBy>Windows-felhasználó</cp:lastModifiedBy>
  <cp:lastPrinted>2017-02-08T10:28:34Z</cp:lastPrinted>
  <dcterms:created xsi:type="dcterms:W3CDTF">2013-01-24T12:15:42Z</dcterms:created>
  <dcterms:modified xsi:type="dcterms:W3CDTF">2017-03-10T09:46:12Z</dcterms:modified>
</cp:coreProperties>
</file>