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6" activeTab="15"/>
  </bookViews>
  <sheets>
    <sheet name="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sz.mell." sheetId="9" r:id="rId9"/>
    <sheet name="9. sz. mell. " sheetId="10" r:id="rId10"/>
    <sheet name="10. sz. mell. " sheetId="11" r:id="rId11"/>
    <sheet name="11. sz. mell" sheetId="12" r:id="rId12"/>
    <sheet name="11.1. sz. mell" sheetId="13" r:id="rId13"/>
    <sheet name="Munka1" sheetId="14" r:id="rId14"/>
    <sheet name="12.sz.mell." sheetId="15" r:id="rId15"/>
    <sheet name="Munka2" sheetId="16" r:id="rId16"/>
    <sheet name="1. sz tájékoztató t." sheetId="17" r:id="rId17"/>
    <sheet name="2. sz tájékoztató t" sheetId="18" r:id="rId18"/>
    <sheet name="3. sz tájékoztató t." sheetId="19" r:id="rId19"/>
    <sheet name="4.sz tájékoztató t." sheetId="20" r:id="rId20"/>
  </sheets>
  <definedNames>
    <definedName name="_xlnm.Print_Titles" localSheetId="11">'11. sz. mell'!$1:$6</definedName>
    <definedName name="_xlnm.Print_Titles" localSheetId="12">'11.1. sz. mell'!$1:$6</definedName>
    <definedName name="_xlnm.Print_Area" localSheetId="16">'1. sz tájékoztató t.'!$A$1:$E$132</definedName>
    <definedName name="_xlnm.Print_Area" localSheetId="0">'1.sz.mell.'!$A$1:$E$145</definedName>
  </definedNames>
  <calcPr fullCalcOnLoad="1"/>
</workbook>
</file>

<file path=xl/sharedStrings.xml><?xml version="1.0" encoding="utf-8"?>
<sst xmlns="http://schemas.openxmlformats.org/spreadsheetml/2006/main" count="1410" uniqueCount="575">
  <si>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</si>
  <si>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</si>
  <si>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</si>
  <si>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</si>
  <si>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</si>
  <si>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</si>
  <si>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</si>
  <si>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</si>
  <si>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</si>
  <si>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</si>
  <si>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</si>
  <si>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</si>
  <si>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</si>
  <si>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</si>
  <si>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</si>
  <si>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</si>
  <si>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</si>
  <si>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</si>
  <si>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</si>
  <si>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</si>
  <si>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</si>
  <si>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</si>
  <si>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</si>
  <si>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</si>
  <si>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</si>
  <si>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</si>
  <si>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</si>
  <si>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</si>
  <si>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</si>
  <si>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</si>
  <si>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</si>
  <si>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</si>
  <si>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</si>
  <si>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</si>
  <si>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</si>
  <si>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</si>
  <si>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</si>
  <si>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</si>
  <si>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fő (ellátott)</t>
  </si>
  <si>
    <t>Ft/fő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</si>
  <si>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</si>
  <si>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</si>
  <si>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</si>
  <si>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</si>
  <si>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</si>
  <si>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</si>
  <si>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</si>
  <si>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</si>
  <si>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</si>
  <si>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</si>
  <si>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</si>
  <si>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</si>
  <si>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</si>
  <si>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</si>
  <si>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</si>
  <si>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</si>
  <si>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</si>
  <si>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</si>
  <si>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</si>
  <si>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</si>
  <si>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</si>
  <si>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</si>
  <si>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</si>
  <si>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</si>
  <si>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</si>
  <si>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</si>
  <si>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</si>
  <si>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</si>
  <si>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</si>
  <si>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</si>
  <si>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</si>
  <si>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</si>
  <si>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Tárgyi eszközök, immateriális javak értékesítése</t>
  </si>
  <si>
    <t>Illetékek</t>
  </si>
  <si>
    <t>Előző évi pénzmaradvány igénybevétele</t>
  </si>
  <si>
    <t>Támogatások, kiegészítések</t>
  </si>
  <si>
    <t>6=(2-4-5)</t>
  </si>
  <si>
    <t>Kötelezettség jogcíme</t>
  </si>
  <si>
    <t>Köt. váll.
 éve</t>
  </si>
  <si>
    <t>9=(4+5+6+7+8)</t>
  </si>
  <si>
    <t xml:space="preserve">Fajlagos
mérték </t>
  </si>
  <si>
    <t>Összesen
(2x3)</t>
  </si>
  <si>
    <t xml:space="preserve">
Mutató-
szám
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</si>
  <si>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</si>
  <si>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</si>
  <si>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</si>
  <si>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</si>
  <si>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</si>
  <si>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</si>
  <si>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</si>
  <si>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</si>
  <si>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</si>
  <si>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</si>
  <si>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</si>
  <si>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</si>
  <si>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</si>
  <si>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</si>
  <si>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</si>
  <si>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</si>
  <si>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</si>
  <si>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</si>
  <si>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</si>
  <si>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</si>
  <si>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</si>
  <si>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</si>
  <si>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</si>
  <si>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</si>
  <si>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</si>
  <si>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</si>
  <si>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</si>
  <si>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</si>
  <si>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</si>
  <si>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</si>
  <si>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</si>
  <si>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</si>
  <si>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</si>
  <si>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</si>
  <si>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</si>
  <si>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</si>
  <si>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</si>
  <si>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</si>
  <si>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</si>
  <si>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</si>
  <si>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</si>
  <si>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</si>
  <si>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</si>
  <si>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</si>
  <si>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</si>
  <si>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</si>
  <si>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</si>
  <si>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</si>
  <si>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</si>
  <si>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</si>
  <si>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kölcsön elengedése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</si>
  <si>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</si>
  <si>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</si>
  <si>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</si>
  <si>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</si>
  <si>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</si>
  <si>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</si>
  <si>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</si>
  <si>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</si>
  <si>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</si>
  <si>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</si>
  <si>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</si>
  <si>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</si>
  <si>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</si>
  <si>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</si>
  <si>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</si>
  <si>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</si>
  <si>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</si>
  <si>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</si>
  <si>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</si>
  <si>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</si>
  <si>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</si>
  <si>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</si>
  <si>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</si>
  <si>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</si>
  <si>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</si>
  <si>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</si>
  <si>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</si>
  <si>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</si>
  <si>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</si>
  <si>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</si>
  <si>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</si>
  <si>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</si>
  <si>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</si>
  <si>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</si>
  <si>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</si>
  <si>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</si>
  <si>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</si>
  <si>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</si>
  <si>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</si>
  <si>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</si>
  <si>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</si>
  <si>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</si>
  <si>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</si>
  <si>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</si>
  <si>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</si>
  <si>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</si>
  <si>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</si>
  <si>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</si>
  <si>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</si>
  <si>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</si>
  <si>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</si>
  <si>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</si>
  <si>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</si>
  <si>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</si>
  <si>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</si>
  <si>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</si>
  <si>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</si>
  <si>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</si>
  <si>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</si>
  <si>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</si>
  <si>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</si>
  <si>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</si>
  <si>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</si>
  <si>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</si>
  <si>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</si>
  <si>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</si>
  <si>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</si>
  <si>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</si>
  <si>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</si>
  <si>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</si>
  <si>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</si>
  <si>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2013.</t>
  </si>
  <si>
    <t>2012. évi előirányzat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</si>
  <si>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</si>
  <si>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</si>
  <si>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</si>
  <si>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</si>
  <si>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</si>
  <si>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</si>
  <si>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</si>
  <si>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</si>
  <si>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</si>
  <si>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</si>
  <si>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</si>
  <si>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</si>
  <si>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</si>
  <si>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</si>
  <si>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</si>
  <si>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</si>
  <si>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</si>
  <si>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</si>
  <si>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</si>
  <si>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</si>
  <si>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</si>
  <si>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</si>
  <si>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</si>
  <si>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</si>
  <si>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</si>
  <si>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</si>
  <si>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</si>
  <si>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</si>
  <si>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</si>
  <si>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</si>
  <si>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</si>
  <si>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</si>
  <si>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</si>
  <si>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</si>
  <si>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</si>
  <si>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</si>
  <si>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</si>
  <si>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</si>
  <si>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</si>
  <si>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</si>
  <si>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</si>
  <si>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</si>
  <si>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</si>
  <si>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</si>
  <si>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</si>
  <si>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</si>
  <si>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</si>
  <si>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</si>
  <si>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</si>
  <si>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</si>
  <si>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</si>
  <si>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</si>
  <si>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</si>
  <si>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</si>
  <si>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</si>
  <si>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</si>
  <si>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</si>
  <si>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</si>
  <si>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</si>
  <si>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</si>
  <si>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</si>
  <si>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</si>
  <si>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</si>
  <si>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</si>
  <si>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</si>
  <si>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</si>
  <si>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</si>
  <si>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</si>
  <si>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</si>
  <si>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</si>
  <si>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</si>
  <si>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</si>
  <si>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</si>
  <si>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</si>
  <si>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</si>
  <si>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</si>
  <si>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</si>
  <si>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</si>
  <si>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</si>
  <si>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</si>
  <si>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</si>
  <si>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</si>
  <si>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</si>
  <si>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</si>
  <si>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</si>
  <si>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</si>
  <si>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</si>
  <si>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</si>
  <si>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</si>
  <si>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</si>
  <si>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</si>
  <si>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</si>
  <si>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</si>
  <si>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</si>
  <si>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</si>
  <si>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</si>
  <si>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</si>
  <si>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</si>
  <si>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</si>
  <si>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</si>
  <si>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</si>
  <si>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</si>
  <si>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</si>
  <si>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</si>
  <si>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</si>
  <si>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</si>
  <si>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</si>
  <si>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</si>
  <si>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</si>
  <si>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</si>
  <si>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</si>
  <si>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</si>
  <si>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</si>
  <si>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</si>
  <si>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</si>
  <si>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</si>
  <si>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</si>
  <si>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</si>
  <si>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</si>
  <si>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</si>
  <si>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</si>
  <si>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</si>
  <si>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</si>
  <si>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</si>
  <si>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</si>
  <si>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</si>
  <si>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</si>
  <si>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</si>
  <si>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</si>
  <si>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</si>
  <si>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</si>
  <si>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</si>
  <si>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</si>
  <si>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</si>
  <si>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</si>
  <si>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</si>
  <si>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</si>
  <si>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</si>
  <si>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</si>
  <si>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</si>
  <si>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</si>
  <si>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</si>
  <si>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</si>
  <si>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</si>
  <si>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</si>
  <si>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</si>
  <si>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</si>
  <si>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</si>
  <si>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</si>
  <si>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</si>
  <si>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</si>
  <si>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</si>
  <si>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</si>
  <si>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</si>
  <si>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</si>
  <si>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</si>
  <si>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</si>
  <si>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</si>
  <si>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</si>
  <si>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Bevételi jogcímek</t>
  </si>
  <si>
    <t>Kezességvállalással kapcsolatos megtérülés</t>
  </si>
  <si>
    <t>Kamatbevétel</t>
  </si>
  <si>
    <t>MEGNEVEZÉS</t>
  </si>
  <si>
    <t>Évek</t>
  </si>
  <si>
    <t>2014.</t>
  </si>
  <si>
    <t>Összesen
(7=3+4+5+6)</t>
  </si>
  <si>
    <t>ÖSSZES KÖTELEZETTSÉG</t>
  </si>
  <si>
    <t>2014. 
után</t>
  </si>
  <si>
    <t>Osztalékok, koncessziós díjak, hozam</t>
  </si>
  <si>
    <t>Díjak, pótlékok bírságok</t>
  </si>
  <si>
    <t>Részvények, részesedések értékesítése</t>
  </si>
  <si>
    <t>Vállalatértékesítésből, privatizációból származó bevételek</t>
  </si>
  <si>
    <t>SAJÁT BEVÉTELEK ÖSSZESEN*</t>
  </si>
  <si>
    <t>Tárgyi eszközök, immateriális javak, vagyoni értékű jog értékesítése, 
vagyonhasznosításból származó bevétel</t>
  </si>
  <si>
    <t>Fejlesztési cél leírása</t>
  </si>
  <si>
    <t>ADÓSSÁGOT KELETKEZTETŐ ÜGYLETEK VÁRHATÓ EGYÜTTES ÖSSZEGE</t>
  </si>
  <si>
    <t>A 2012. évi normatív  hozzájárulások  alakulása jogcímenként</t>
  </si>
  <si>
    <t>Felhasználás
2011. XII.31-ig</t>
  </si>
  <si>
    <t xml:space="preserve">
2012. év utáni szükséglet
</t>
  </si>
  <si>
    <t>2012. év utáni szükséglet
(6=2 - 4 - 5)</t>
  </si>
  <si>
    <t>Nem kötelező!</t>
  </si>
  <si>
    <t>2013. után</t>
  </si>
  <si>
    <t>Önkormányzaton kívüli EU-s projektekhez történő hozzájárulás 2012. évi előirányzat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</si>
  <si>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</si>
  <si>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</si>
  <si>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</si>
  <si>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</si>
  <si>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</si>
  <si>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</si>
  <si>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</si>
  <si>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</si>
  <si>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</si>
  <si>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</si>
  <si>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</si>
  <si>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</si>
  <si>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</si>
  <si>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</si>
  <si>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</si>
  <si>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</si>
  <si>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</si>
  <si>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</si>
  <si>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</si>
  <si>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</si>
  <si>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</si>
  <si>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</si>
  <si>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</si>
  <si>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</si>
  <si>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</si>
  <si>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</si>
  <si>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</si>
  <si>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</si>
  <si>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</si>
  <si>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</si>
  <si>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t>EU-s forrásból finansz. támogatással megv. pr., projektek önk. hozzájárulásának kiadásai</t>
  </si>
  <si>
    <t>III. Kölcsön</t>
  </si>
  <si>
    <t>Önkormányzati hivatal</t>
  </si>
  <si>
    <t>KIADÁSOK ÖSSZESEN: (1+2+3)</t>
  </si>
  <si>
    <t>2010. évi tény</t>
  </si>
  <si>
    <t>2012. előtti kifizetés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</si>
  <si>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</si>
  <si>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</si>
  <si>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</si>
  <si>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</si>
  <si>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</si>
  <si>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</si>
  <si>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</si>
  <si>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Költségvetési szerv számlaszáma:</t>
  </si>
  <si>
    <t>Éves eredeti kiadási előirányzat: …………… ezer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</si>
  <si>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</si>
  <si>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</si>
  <si>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</si>
  <si>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</si>
  <si>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</si>
  <si>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</si>
  <si>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</si>
  <si>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</si>
  <si>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</si>
  <si>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</si>
  <si>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</si>
  <si>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</si>
  <si>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......................, 2012. .......................... hó ..... nap</t>
  </si>
  <si>
    <t>Fejlesztés várható kiadása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</si>
  <si>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</si>
  <si>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</si>
  <si>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</si>
  <si>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</si>
  <si>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</si>
  <si>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</si>
  <si>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</si>
  <si>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</si>
  <si>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</si>
  <si>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*Az adósságot keletkeztető ügyletekhez történő hozzájárulás részletes szabályairól szóló 353/2011. (XII.31.) Korm. Rendelet 2.§ (1) bekezdése alapján.</t>
  </si>
  <si>
    <t>VIII. Pénzmaradvány, vállalkozási tevékenység maradványa (12.1.+12.2.)</t>
  </si>
  <si>
    <t>IX. Finanszírozási célú pénzügyi műveletek bevételei (12.1+12.2.)</t>
  </si>
  <si>
    <t>Önkormányzatok működési bevételei</t>
  </si>
  <si>
    <t>Pénzbeli szociális juttatások</t>
  </si>
  <si>
    <r>
      <t xml:space="preserve">I/1. Önkormányzat sajátos működési bevételei </t>
    </r>
    <r>
      <rPr>
        <sz val="11"/>
        <rFont val="Times New Roman CE"/>
        <family val="1"/>
      </rPr>
      <t>(2.1+…+2.6)</t>
    </r>
  </si>
  <si>
    <r>
      <t xml:space="preserve">III. Támogatások, kiegészítések </t>
    </r>
    <r>
      <rPr>
        <sz val="11"/>
        <rFont val="Times New Roman CE"/>
        <family val="1"/>
      </rPr>
      <t>(5.1+…+5.8.)</t>
    </r>
  </si>
  <si>
    <r>
      <t xml:space="preserve">IV. Támogatásértékű bevételek </t>
    </r>
    <r>
      <rPr>
        <sz val="11"/>
        <rFont val="Times New Roman CE"/>
        <family val="1"/>
      </rPr>
      <t>(6.1+6.2)</t>
    </r>
  </si>
  <si>
    <r>
      <t xml:space="preserve">V. Felhalmozási célú bevételek </t>
    </r>
    <r>
      <rPr>
        <sz val="11"/>
        <rFont val="Times New Roman CE"/>
        <family val="1"/>
      </rPr>
      <t>(7.1+…+7.3)</t>
    </r>
  </si>
  <si>
    <r>
      <t xml:space="preserve">VI. Átvett pénzeszközök </t>
    </r>
    <r>
      <rPr>
        <sz val="11"/>
        <rFont val="Times New Roman CE"/>
        <family val="1"/>
      </rPr>
      <t>(8.1+8.2.)</t>
    </r>
  </si>
  <si>
    <r>
      <t xml:space="preserve">I. Működési költségvetés kiadásai </t>
    </r>
    <r>
      <rPr>
        <sz val="11"/>
        <rFont val="Times New Roman CE"/>
        <family val="1"/>
      </rPr>
      <t>(1.1+…+1.5.)</t>
    </r>
  </si>
  <si>
    <r>
      <t xml:space="preserve">II. Felhalmozási költségvetés kiadásai </t>
    </r>
    <r>
      <rPr>
        <sz val="11"/>
        <rFont val="Times New Roman CE"/>
        <family val="1"/>
      </rPr>
      <t>(2.1+…+2.7)</t>
    </r>
  </si>
  <si>
    <r>
      <t xml:space="preserve">IV. Tartalékok </t>
    </r>
    <r>
      <rPr>
        <sz val="11"/>
        <rFont val="Times New Roman CE"/>
        <family val="1"/>
      </rPr>
      <t>(4.1.+4.2.)</t>
    </r>
  </si>
  <si>
    <r>
      <t xml:space="preserve">Finanszírozási célú pénzügyi műveletek egyenlege </t>
    </r>
    <r>
      <rPr>
        <sz val="9"/>
        <rFont val="Times New Roman CE"/>
        <family val="1"/>
      </rPr>
      <t>(1.1 - 1.2) +/-</t>
    </r>
  </si>
  <si>
    <r>
      <t xml:space="preserve">I. Működési költségvetés kiadásai </t>
    </r>
    <r>
      <rPr>
        <sz val="11"/>
        <rFont val="Times New Roman CE"/>
        <family val="0"/>
      </rPr>
      <t>(1.1+…+1.5.)</t>
    </r>
  </si>
  <si>
    <r>
      <t xml:space="preserve">II. Felhalmozási költségvetés kiadásai </t>
    </r>
    <r>
      <rPr>
        <sz val="11"/>
        <rFont val="Times New Roman CE"/>
        <family val="0"/>
      </rPr>
      <t>(2.1+…+2.7)</t>
    </r>
  </si>
  <si>
    <r>
      <t xml:space="preserve">IV. Tartalékok </t>
    </r>
    <r>
      <rPr>
        <sz val="11"/>
        <rFont val="Times New Roman CE"/>
        <family val="0"/>
      </rPr>
      <t>(4.1.+4.2.)</t>
    </r>
  </si>
  <si>
    <r>
      <t xml:space="preserve">II. Felhalmozási költségvetés kiadásai </t>
    </r>
    <r>
      <rPr>
        <sz val="11"/>
        <rFont val="Times New Roman CE"/>
        <family val="0"/>
      </rPr>
      <t>(2.1+…+2.4)</t>
    </r>
  </si>
  <si>
    <t>Cikó Önkormányzat 2012. évi adósságot keletkeztető fejlesztési céljai</t>
  </si>
  <si>
    <t>Cikó Község Önkormányzat saját bevételeinek részletezése az adósságot keletkeztető ügyletből származó tárgyévi fizetési kötelezettség megállapításához</t>
  </si>
  <si>
    <t>Közterület fejlesztés</t>
  </si>
  <si>
    <t>Épület felújítás</t>
  </si>
  <si>
    <t>Rekultiváció</t>
  </si>
  <si>
    <t>Áfa visszatérülés</t>
  </si>
  <si>
    <t>2012. évi eredeti előirányzat</t>
  </si>
  <si>
    <t>2012. évi módosított előirányzat</t>
  </si>
  <si>
    <t>2012. évi teljesítés</t>
  </si>
  <si>
    <t>14443</t>
  </si>
  <si>
    <t>2012. év</t>
  </si>
  <si>
    <t>Cikó Község Önkormányzat adósságot keletkeztető ügyletekből és kezességvállalásokból fennálló kötelezettségei</t>
  </si>
  <si>
    <t>Település igazgatási, sport és kultúrális feladati lakosságszm szerint</t>
  </si>
  <si>
    <t xml:space="preserve"> Ft</t>
  </si>
  <si>
    <t>Lkaott külterülettel kapcsolatos feladatok</t>
  </si>
  <si>
    <t>Óvodai nevelés</t>
  </si>
  <si>
    <t>Napközis foglalkoztatás</t>
  </si>
  <si>
    <t>Nemzetiségi oktatás</t>
  </si>
  <si>
    <t>Intézményi társulás óvodájába, iskolájába járó gyermekek, tanulók támogatása</t>
  </si>
  <si>
    <t>SNI tanulók</t>
  </si>
  <si>
    <t>Teljes költség (eFt)</t>
  </si>
  <si>
    <t>2012. évi előirányzat (eFt)</t>
  </si>
  <si>
    <t>Cikói Sportegyesület</t>
  </si>
  <si>
    <t>Szálkai templom</t>
  </si>
  <si>
    <t>Cikói Tehetséges Tanulókért Alapítvány</t>
  </si>
  <si>
    <t>sportolók fekészítése, utaztatása</t>
  </si>
  <si>
    <t>szabadidős tevékenységek,rendezvények</t>
  </si>
  <si>
    <t>hagyományörző programok</t>
  </si>
  <si>
    <t>hozzájárulás felújításhoz</t>
  </si>
  <si>
    <t>Cikói Székely-Német Hagyományörző Egyesület</t>
  </si>
  <si>
    <t xml:space="preserve"> - Felhalmozási célú pénzeszközátadás államháztartáson kív.</t>
  </si>
  <si>
    <t>eredeti előirányzat</t>
  </si>
  <si>
    <t>módosított előirányzat</t>
  </si>
  <si>
    <t>Cikó Község Önkormányzata</t>
  </si>
  <si>
    <t>71800013-11096018</t>
  </si>
  <si>
    <t>30 napon túli elismert tartozásállomány összesen    0   Ft</t>
  </si>
  <si>
    <t>Költségv.szerv</t>
  </si>
  <si>
    <t>EU-s forrásból finansz. támogatással megvalósuló programok</t>
  </si>
  <si>
    <t>Közoktatási feladatok</t>
  </si>
  <si>
    <t>Perczel Mór Általános Iskola és Óvoda</t>
  </si>
  <si>
    <t xml:space="preserve">Igazgatási feladatok </t>
  </si>
  <si>
    <t>Egyéb sajátos bevétel</t>
  </si>
  <si>
    <t>Kiszámlázott termékek ÁFA-ja</t>
  </si>
  <si>
    <t>2011. évi 
tény</t>
  </si>
  <si>
    <t>2012. évi tény</t>
  </si>
  <si>
    <t>Előző évek működési célú pénzmaradványa</t>
  </si>
  <si>
    <t>Eltérés = Pénzmaradvány = Bankszámla pénz:  8.000,- Ft</t>
  </si>
  <si>
    <t>Eltérés = pénzmaradvány = Bankszámla pénz: 4.000,- Ft</t>
  </si>
  <si>
    <t>Eredeti előirányzat</t>
  </si>
  <si>
    <t>Módosított előirányzat</t>
  </si>
  <si>
    <t>Teljesítés</t>
  </si>
  <si>
    <t>Eltérés = Pénzmaradvány = 45.477.000,-FT, amely tartamaz:</t>
  </si>
  <si>
    <t>26.194.000,-Ft aktív és passzív elszámolások egyenlege</t>
  </si>
  <si>
    <t>19.228.000,- Ft bankszámla pénzt</t>
  </si>
  <si>
    <t>55.000,- Ft készpénzt</t>
  </si>
  <si>
    <t>14517</t>
  </si>
  <si>
    <t>2 db projektor és 1 db digitális fényképezőgép beszerzése az iskolába</t>
  </si>
  <si>
    <t>Felhasználás
2012. XII.31-ig</t>
  </si>
  <si>
    <t xml:space="preserve">                           Cikó Község Önkormányzata        </t>
  </si>
  <si>
    <t>Egyéb kedvezmény (ingyenes étkezés)</t>
  </si>
  <si>
    <t>378</t>
  </si>
  <si>
    <t>Általános iskolai oktatás</t>
  </si>
  <si>
    <t>Mentőszolgálat</t>
  </si>
  <si>
    <t>működési támogatás</t>
  </si>
  <si>
    <t>Sorsz.</t>
  </si>
  <si>
    <t>Bruttó érték</t>
  </si>
  <si>
    <t>Érték- csökkenés</t>
  </si>
  <si>
    <t>Nettó érték</t>
  </si>
  <si>
    <t>Forgalomképtelen ingatlanok</t>
  </si>
  <si>
    <t>Korlátozottan forgalomképes ingatlanok</t>
  </si>
  <si>
    <t>Forgalomképes ingatlanok</t>
  </si>
  <si>
    <t>Cikó Község Önkormányzata Ingatlanvagyon részletezése 2012. év</t>
  </si>
  <si>
    <t>Telkek - Iskola 4 db</t>
  </si>
  <si>
    <t>Egyéb épület - Iskola 6 db</t>
  </si>
  <si>
    <t>Építmény: Műemlék - Iskola - 1 db</t>
  </si>
  <si>
    <t>Építmény: Egyéb - Iskola - 6 db</t>
  </si>
  <si>
    <t>Földterület - 130 db</t>
  </si>
  <si>
    <t>Földterületek - 7 db</t>
  </si>
  <si>
    <t>Földterületek - 65 db</t>
  </si>
  <si>
    <t>Telkek - 2 db</t>
  </si>
  <si>
    <t>Telkek - 1 db</t>
  </si>
  <si>
    <t>Egyéb épületek - 1 db</t>
  </si>
  <si>
    <t>Nullára írt</t>
  </si>
  <si>
    <t>Egyéb épületek - 6 db</t>
  </si>
  <si>
    <t>Egyéb épületek - 9 db</t>
  </si>
  <si>
    <t>Építmény: ültetvény - 2 db</t>
  </si>
  <si>
    <t>Építmény: ültetvény - 4 db</t>
  </si>
  <si>
    <t>Egyéb építmény - 149 db</t>
  </si>
  <si>
    <t>Egyéb építmény - 3 db</t>
  </si>
  <si>
    <t>Egyéb építmény - 5 db</t>
  </si>
  <si>
    <t>Építmény: erdők - 3 db</t>
  </si>
  <si>
    <t>Üz: Földterületek - 8 db</t>
  </si>
  <si>
    <t>Üz: Egyéb épületek - 1 db</t>
  </si>
  <si>
    <t>Üz: Egyéb építmény - 5 db</t>
  </si>
  <si>
    <t xml:space="preserve">2.1. melléklet a 10./2013. (V.2.) számú önkormányzati rendelethez     </t>
  </si>
  <si>
    <t xml:space="preserve">2.2. melléklet a 10./2013. (V.2) számú önkormányzati rendelethez     </t>
  </si>
  <si>
    <t>11.1. melléklet a 10/2013. (V.2.) számú önkormányzati rendelethez</t>
  </si>
  <si>
    <t>11.2. melléklet a10/2013. (V.2.) számú önkormányzati rendelethez</t>
  </si>
  <si>
    <t xml:space="preserve">                                                                                                                11.3. melléklet a 10/2013. (V.2.) számú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</si>
</sst>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0.00;[Red]0.00"/>
    <numFmt numFmtId="169" formatCode="0;[Red]0"/>
    <numFmt numFmtId="170" formatCode="\1\2\3\8\9"/>
  </numFmts>
  <fonts count="5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1001">
    <xf numFmtId="0" fontId="0" fillId="0" borderId="0" xfId="0" applyAlignment="1">
      <alignment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9" fillId="0" borderId="24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2"/>
      <protection/>
    </xf>
    <xf numFmtId="0" fontId="17" fillId="0" borderId="27" xfId="58" applyFont="1" applyFill="1" applyBorder="1" applyAlignment="1" applyProtection="1">
      <alignment horizontal="left" vertical="center" wrapText="1" indent="2"/>
      <protection/>
    </xf>
    <xf numFmtId="0" fontId="18" fillId="0" borderId="13" xfId="58" applyFont="1" applyFill="1" applyBorder="1" applyAlignment="1" applyProtection="1">
      <alignment horizontal="left" vertical="center" wrapText="1" inden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0" fontId="15" fillId="0" borderId="24" xfId="58" applyFont="1" applyFill="1" applyBorder="1" applyAlignment="1" applyProtection="1">
      <alignment vertical="center" wrapText="1"/>
      <protection/>
    </xf>
    <xf numFmtId="0" fontId="15" fillId="0" borderId="26" xfId="58" applyFont="1" applyFill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horizontal="lef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27" xfId="0" applyFont="1" applyBorder="1" applyAlignment="1" applyProtection="1">
      <alignment horizontal="left" vertical="center" indent="1"/>
      <protection locked="0"/>
    </xf>
    <xf numFmtId="0" fontId="7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0" fontId="2" fillId="0" borderId="0" xfId="58" applyFill="1">
      <alignment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20" fillId="0" borderId="0" xfId="58" applyFont="1" applyFill="1">
      <alignment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 applyProtection="1">
      <alignment horizontal="center"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4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7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0" xfId="0" applyNumberFormat="1" applyFont="1" applyFill="1" applyBorder="1" applyAlignment="1" applyProtection="1">
      <alignment vertical="center"/>
      <protection locked="0"/>
    </xf>
    <xf numFmtId="3" fontId="17" fillId="0" borderId="27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0" borderId="0" xfId="59" applyFill="1" applyProtection="1">
      <alignment/>
      <protection/>
    </xf>
    <xf numFmtId="0" fontId="2" fillId="0" borderId="0" xfId="59" applyFill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18" borderId="24" xfId="0" applyNumberFormat="1" applyFont="1" applyFill="1" applyBorder="1" applyAlignment="1" applyProtection="1">
      <alignment vertical="center" wrapText="1"/>
      <protection/>
    </xf>
    <xf numFmtId="164" fontId="7" fillId="18" borderId="24" xfId="0" applyNumberFormat="1" applyFont="1" applyFill="1" applyBorder="1" applyAlignment="1" applyProtection="1">
      <alignment vertical="center" wrapText="1"/>
      <protection/>
    </xf>
    <xf numFmtId="164" fontId="0" fillId="18" borderId="43" xfId="0" applyNumberFormat="1" applyFont="1" applyFill="1" applyBorder="1" applyAlignment="1" applyProtection="1">
      <alignment horizontal="left" vertical="center" wrapText="1" indent="2"/>
      <protection/>
    </xf>
    <xf numFmtId="0" fontId="17" fillId="0" borderId="13" xfId="0" applyFont="1" applyFill="1" applyBorder="1" applyAlignment="1" applyProtection="1">
      <alignment vertical="center" wrapText="1"/>
      <protection locked="0"/>
    </xf>
    <xf numFmtId="49" fontId="15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9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2"/>
      <protection/>
    </xf>
    <xf numFmtId="0" fontId="17" fillId="0" borderId="41" xfId="58" applyFont="1" applyFill="1" applyBorder="1" applyAlignment="1" applyProtection="1">
      <alignment horizontal="left" vertical="center" wrapText="1" indent="2"/>
      <protection/>
    </xf>
    <xf numFmtId="0" fontId="6" fillId="0" borderId="0" xfId="58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4" fillId="0" borderId="0" xfId="58" applyFont="1" applyFill="1">
      <alignment/>
      <protection/>
    </xf>
    <xf numFmtId="0" fontId="2" fillId="0" borderId="44" xfId="58" applyFill="1" applyBorder="1">
      <alignment/>
      <protection/>
    </xf>
    <xf numFmtId="0" fontId="15" fillId="0" borderId="24" xfId="58" applyFont="1" applyFill="1" applyBorder="1" applyAlignment="1" applyProtection="1">
      <alignment horizontal="left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 applyProtection="1">
      <alignment horizontal="right"/>
      <protection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27" xfId="58" applyFont="1" applyFill="1" applyBorder="1" applyAlignment="1" applyProtection="1">
      <alignment horizontal="left" vertical="center" wrapText="1" indent="6"/>
      <protection/>
    </xf>
    <xf numFmtId="0" fontId="17" fillId="0" borderId="41" xfId="58" applyFont="1" applyFill="1" applyBorder="1" applyAlignment="1" applyProtection="1">
      <alignment horizontal="left" vertical="center" wrapText="1" indent="6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32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3" fillId="0" borderId="24" xfId="58" applyFont="1" applyFill="1" applyBorder="1">
      <alignment/>
      <protection/>
    </xf>
    <xf numFmtId="166" fontId="0" fillId="0" borderId="40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166" fontId="0" fillId="0" borderId="24" xfId="58" applyNumberFormat="1" applyFont="1" applyFill="1" applyBorder="1">
      <alignment/>
      <protection/>
    </xf>
    <xf numFmtId="166" fontId="0" fillId="0" borderId="32" xfId="58" applyNumberFormat="1" applyFont="1" applyFill="1" applyBorder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7" fillId="0" borderId="4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 applyBorder="1" applyAlignment="1" applyProtection="1">
      <alignment horizontal="left" indent="1"/>
      <protection/>
    </xf>
    <xf numFmtId="0" fontId="7" fillId="0" borderId="47" xfId="58" applyFont="1" applyFill="1" applyBorder="1" applyAlignment="1" applyProtection="1">
      <alignment horizontal="center" vertical="center" wrapText="1"/>
      <protection/>
    </xf>
    <xf numFmtId="0" fontId="15" fillId="0" borderId="47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2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3" xfId="58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27" xfId="58" applyFont="1" applyFill="1" applyBorder="1" applyProtection="1">
      <alignment/>
      <protection locked="0"/>
    </xf>
    <xf numFmtId="166" fontId="0" fillId="0" borderId="27" xfId="40" applyNumberFormat="1" applyFont="1" applyFill="1" applyBorder="1" applyAlignment="1" applyProtection="1">
      <alignment/>
      <protection locked="0"/>
    </xf>
    <xf numFmtId="0" fontId="15" fillId="0" borderId="21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horizontal="center" vertical="center" wrapText="1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32" xfId="58" applyFont="1" applyFill="1" applyBorder="1" applyAlignment="1" applyProtection="1">
      <alignment horizontal="center" vertical="center"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0" fontId="17" fillId="0" borderId="14" xfId="58" applyFont="1" applyFill="1" applyBorder="1" applyProtection="1">
      <alignment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Protection="1">
      <alignment/>
      <protection/>
    </xf>
    <xf numFmtId="0" fontId="17" fillId="0" borderId="11" xfId="58" applyFont="1" applyFill="1" applyBorder="1" applyAlignment="1" applyProtection="1">
      <alignment wrapText="1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27" xfId="58" applyFont="1" applyFill="1" applyBorder="1" applyProtection="1">
      <alignment/>
      <protection/>
    </xf>
    <xf numFmtId="166" fontId="17" fillId="0" borderId="31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166" fontId="17" fillId="0" borderId="32" xfId="40" applyNumberFormat="1" applyFont="1" applyFill="1" applyBorder="1" applyAlignment="1" applyProtection="1">
      <alignment/>
      <protection/>
    </xf>
    <xf numFmtId="0" fontId="17" fillId="0" borderId="14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27" xfId="58" applyFont="1" applyFill="1" applyBorder="1" applyProtection="1">
      <alignment/>
      <protection locked="0"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left" vertical="center" wrapText="1"/>
      <protection/>
    </xf>
    <xf numFmtId="164" fontId="7" fillId="0" borderId="24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22" fillId="0" borderId="45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8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2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49" fontId="17" fillId="0" borderId="21" xfId="0" applyNumberFormat="1" applyFont="1" applyFill="1" applyBorder="1" applyAlignment="1" applyProtection="1">
      <alignment vertical="center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vertical="center"/>
      <protection/>
    </xf>
    <xf numFmtId="3" fontId="17" fillId="0" borderId="24" xfId="0" applyNumberFormat="1" applyFont="1" applyFill="1" applyBorder="1" applyAlignment="1" applyProtection="1">
      <alignment vertical="center"/>
      <protection/>
    </xf>
    <xf numFmtId="3" fontId="17" fillId="0" borderId="32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164" fontId="15" fillId="0" borderId="40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164" fontId="15" fillId="0" borderId="24" xfId="0" applyNumberFormat="1" applyFont="1" applyFill="1" applyBorder="1" applyAlignment="1" applyProtection="1">
      <alignment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11" xfId="58" applyFont="1" applyFill="1" applyBorder="1" applyAlignment="1" applyProtection="1">
      <alignment horizontal="right" vertical="center" wrapText="1" indent="1"/>
      <protection locked="0"/>
    </xf>
    <xf numFmtId="0" fontId="17" fillId="0" borderId="14" xfId="58" applyFont="1" applyFill="1" applyBorder="1" applyAlignment="1" applyProtection="1">
      <alignment horizontal="right" vertical="center" wrapText="1" indent="1"/>
      <protection locked="0"/>
    </xf>
    <xf numFmtId="0" fontId="17" fillId="0" borderId="10" xfId="58" applyFont="1" applyFill="1" applyBorder="1" applyAlignment="1" applyProtection="1">
      <alignment horizontal="right" vertical="center" wrapText="1" indent="1"/>
      <protection locked="0"/>
    </xf>
    <xf numFmtId="0" fontId="17" fillId="0" borderId="12" xfId="58" applyFont="1" applyFill="1" applyBorder="1" applyAlignment="1" applyProtection="1">
      <alignment horizontal="right" vertical="center" wrapText="1" indent="1"/>
      <protection locked="0"/>
    </xf>
    <xf numFmtId="0" fontId="15" fillId="0" borderId="12" xfId="58" applyFont="1" applyFill="1" applyBorder="1" applyAlignment="1" applyProtection="1">
      <alignment horizontal="right" vertical="center" wrapText="1" indent="1"/>
      <protection locked="0"/>
    </xf>
    <xf numFmtId="0" fontId="17" fillId="0" borderId="13" xfId="58" applyFont="1" applyFill="1" applyBorder="1" applyAlignment="1" applyProtection="1">
      <alignment horizontal="right" vertical="center" wrapText="1" indent="1"/>
      <protection locked="0"/>
    </xf>
    <xf numFmtId="0" fontId="17" fillId="0" borderId="27" xfId="58" applyFont="1" applyFill="1" applyBorder="1" applyAlignment="1" applyProtection="1">
      <alignment horizontal="right" vertical="center" wrapText="1" indent="1"/>
      <protection locked="0"/>
    </xf>
    <xf numFmtId="0" fontId="17" fillId="0" borderId="41" xfId="58" applyFont="1" applyFill="1" applyBorder="1" applyAlignment="1" applyProtection="1">
      <alignment horizontal="right" indent="1"/>
      <protection locked="0"/>
    </xf>
    <xf numFmtId="0" fontId="15" fillId="0" borderId="24" xfId="58" applyFont="1" applyFill="1" applyBorder="1" applyAlignment="1" applyProtection="1">
      <alignment horizontal="right" vertical="center" wrapText="1" indent="1"/>
      <protection locked="0"/>
    </xf>
    <xf numFmtId="0" fontId="17" fillId="0" borderId="14" xfId="58" applyFont="1" applyFill="1" applyBorder="1" applyAlignment="1" applyProtection="1">
      <alignment horizontal="right" vertical="center" wrapText="1" indent="1"/>
      <protection locked="0"/>
    </xf>
    <xf numFmtId="0" fontId="17" fillId="0" borderId="12" xfId="58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5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1" xfId="58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7" xfId="58" applyFont="1" applyFill="1" applyBorder="1" applyAlignment="1" applyProtection="1">
      <alignment horizontal="right" indent="1"/>
      <protection locked="0"/>
    </xf>
    <xf numFmtId="0" fontId="17" fillId="0" borderId="11" xfId="58" applyFont="1" applyFill="1" applyBorder="1" applyAlignment="1" applyProtection="1">
      <alignment horizontal="right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9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28" xfId="0" applyNumberFormat="1" applyFont="1" applyFill="1" applyBorder="1" applyAlignment="1" applyProtection="1">
      <alignment vertical="center" wrapText="1"/>
      <protection/>
    </xf>
    <xf numFmtId="0" fontId="4" fillId="0" borderId="32" xfId="58" applyFont="1" applyFill="1" applyBorder="1" applyAlignment="1" applyProtection="1">
      <alignment horizontal="center" vertical="center" wrapText="1"/>
      <protection/>
    </xf>
    <xf numFmtId="164" fontId="4" fillId="0" borderId="48" xfId="58" applyNumberFormat="1" applyFont="1" applyFill="1" applyBorder="1" applyAlignment="1" applyProtection="1">
      <alignment horizontal="right" vertical="center" wrapText="1"/>
      <protection/>
    </xf>
    <xf numFmtId="164" fontId="4" fillId="0" borderId="32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28" xfId="58" applyNumberFormat="1" applyFont="1" applyFill="1" applyBorder="1" applyAlignment="1" applyProtection="1">
      <alignment horizontal="right" vertical="center" wrapText="1"/>
      <protection locked="0"/>
    </xf>
    <xf numFmtId="164" fontId="4" fillId="0" borderId="32" xfId="58" applyNumberFormat="1" applyFont="1" applyFill="1" applyBorder="1" applyAlignment="1" applyProtection="1">
      <alignment horizontal="right" vertical="center" wrapText="1"/>
      <protection/>
    </xf>
    <xf numFmtId="164" fontId="1" fillId="0" borderId="31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4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40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1" fillId="0" borderId="40" xfId="58" applyNumberFormat="1" applyFont="1" applyFill="1" applyBorder="1" applyAlignment="1" applyProtection="1">
      <alignment horizontal="right" vertical="center" wrapText="1"/>
      <protection/>
    </xf>
    <xf numFmtId="164" fontId="1" fillId="0" borderId="28" xfId="58" applyNumberFormat="1" applyFont="1" applyFill="1" applyBorder="1" applyAlignment="1" applyProtection="1">
      <alignment horizontal="right" vertical="center" wrapText="1"/>
      <protection/>
    </xf>
    <xf numFmtId="164" fontId="10" fillId="0" borderId="32" xfId="58" applyNumberFormat="1" applyFont="1" applyFill="1" applyBorder="1" applyAlignment="1" applyProtection="1">
      <alignment horizontal="right" vertical="center" wrapText="1"/>
      <protection/>
    </xf>
    <xf numFmtId="164" fontId="9" fillId="0" borderId="29" xfId="58" applyNumberFormat="1" applyFont="1" applyFill="1" applyBorder="1" applyAlignment="1" applyProtection="1">
      <alignment horizontal="right" vertical="center" wrapText="1"/>
      <protection/>
    </xf>
    <xf numFmtId="164" fontId="9" fillId="0" borderId="30" xfId="58" applyNumberFormat="1" applyFont="1" applyFill="1" applyBorder="1" applyAlignment="1" applyProtection="1">
      <alignment horizontal="right" vertical="center" wrapText="1"/>
      <protection/>
    </xf>
    <xf numFmtId="164" fontId="1" fillId="0" borderId="42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/>
    </xf>
    <xf numFmtId="0" fontId="4" fillId="0" borderId="24" xfId="58" applyFont="1" applyFill="1" applyBorder="1" applyAlignment="1" applyProtection="1">
      <alignment horizontal="center" vertical="center" wrapText="1"/>
      <protection/>
    </xf>
    <xf numFmtId="0" fontId="4" fillId="0" borderId="25" xfId="58" applyFont="1" applyFill="1" applyBorder="1" applyAlignment="1" applyProtection="1">
      <alignment horizontal="left" vertical="center" wrapText="1" indent="1"/>
      <protection/>
    </xf>
    <xf numFmtId="0" fontId="4" fillId="0" borderId="26" xfId="58" applyFont="1" applyFill="1" applyBorder="1" applyAlignment="1" applyProtection="1">
      <alignment horizontal="left" vertical="center" wrapText="1" indent="1"/>
      <protection/>
    </xf>
    <xf numFmtId="0" fontId="4" fillId="0" borderId="23" xfId="58" applyFont="1" applyFill="1" applyBorder="1" applyAlignment="1" applyProtection="1">
      <alignment horizontal="left" vertical="center" wrapText="1" indent="1"/>
      <protection/>
    </xf>
    <xf numFmtId="0" fontId="4" fillId="0" borderId="24" xfId="58" applyFont="1" applyFill="1" applyBorder="1" applyAlignment="1" applyProtection="1">
      <alignment horizontal="left" vertical="center" wrapText="1" indent="1"/>
      <protection/>
    </xf>
    <xf numFmtId="49" fontId="1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1" xfId="58" applyFont="1" applyFill="1" applyBorder="1" applyAlignment="1" applyProtection="1">
      <alignment horizontal="left" vertical="center" wrapText="1" indent="1"/>
      <protection/>
    </xf>
    <xf numFmtId="49" fontId="1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58" applyFont="1" applyFill="1" applyBorder="1" applyAlignment="1" applyProtection="1">
      <alignment horizontal="left" vertical="center" wrapText="1" indent="1"/>
      <protection/>
    </xf>
    <xf numFmtId="49" fontId="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0" xfId="58" applyFont="1" applyFill="1" applyBorder="1" applyAlignment="1" applyProtection="1">
      <alignment horizontal="left" vertical="center" wrapText="1" indent="1"/>
      <protection/>
    </xf>
    <xf numFmtId="49" fontId="1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2" xfId="58" applyFont="1" applyFill="1" applyBorder="1" applyAlignment="1" applyProtection="1">
      <alignment horizontal="left" vertical="center" wrapText="1" indent="1"/>
      <protection/>
    </xf>
    <xf numFmtId="49" fontId="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58" applyFont="1" applyFill="1" applyBorder="1" applyAlignment="1" applyProtection="1">
      <alignment horizontal="left" vertical="center" wrapText="1" indent="1"/>
      <protection/>
    </xf>
    <xf numFmtId="49" fontId="1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3" xfId="58" applyFont="1" applyFill="1" applyBorder="1" applyAlignment="1" applyProtection="1">
      <alignment horizontal="left" vertical="center" wrapText="1" indent="1"/>
      <protection/>
    </xf>
    <xf numFmtId="0" fontId="1" fillId="0" borderId="11" xfId="58" applyFont="1" applyFill="1" applyBorder="1" applyAlignment="1" applyProtection="1">
      <alignment horizontal="left" vertical="center" wrapText="1" indent="2"/>
      <protection/>
    </xf>
    <xf numFmtId="0" fontId="1" fillId="0" borderId="27" xfId="58" applyFont="1" applyFill="1" applyBorder="1" applyAlignment="1" applyProtection="1">
      <alignment horizontal="left" vertical="center" wrapText="1" indent="2"/>
      <protection/>
    </xf>
    <xf numFmtId="0" fontId="1" fillId="0" borderId="0" xfId="58" applyFont="1" applyFill="1" applyAlignment="1" applyProtection="1">
      <alignment horizontal="left" indent="1"/>
      <protection/>
    </xf>
    <xf numFmtId="0" fontId="10" fillId="0" borderId="24" xfId="58" applyFont="1" applyFill="1" applyBorder="1" applyAlignment="1" applyProtection="1">
      <alignment horizontal="left" vertical="center" wrapText="1" indent="1"/>
      <protection/>
    </xf>
    <xf numFmtId="49" fontId="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58" applyFont="1" applyFill="1" applyBorder="1" applyAlignment="1" applyProtection="1">
      <alignment horizontal="left" vertical="center" wrapText="1" indent="2"/>
      <protection/>
    </xf>
    <xf numFmtId="49" fontId="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41" xfId="58" applyFont="1" applyFill="1" applyBorder="1" applyAlignment="1" applyProtection="1">
      <alignment horizontal="left" vertical="center" wrapText="1" indent="2"/>
      <protection/>
    </xf>
    <xf numFmtId="0" fontId="4" fillId="0" borderId="26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 indent="1"/>
      <protection/>
    </xf>
    <xf numFmtId="0" fontId="1" fillId="0" borderId="11" xfId="58" applyFont="1" applyFill="1" applyBorder="1" applyAlignment="1" applyProtection="1">
      <alignment horizontal="left" indent="6"/>
      <protection/>
    </xf>
    <xf numFmtId="0" fontId="1" fillId="0" borderId="11" xfId="58" applyFont="1" applyFill="1" applyBorder="1" applyAlignment="1" applyProtection="1">
      <alignment horizontal="left" vertical="center" wrapText="1" indent="6"/>
      <protection/>
    </xf>
    <xf numFmtId="0" fontId="1" fillId="0" borderId="27" xfId="58" applyFont="1" applyFill="1" applyBorder="1" applyAlignment="1" applyProtection="1">
      <alignment horizontal="left" vertical="center" wrapText="1" indent="6"/>
      <protection/>
    </xf>
    <xf numFmtId="0" fontId="1" fillId="0" borderId="41" xfId="58" applyFont="1" applyFill="1" applyBorder="1" applyAlignment="1" applyProtection="1">
      <alignment horizontal="left" vertical="center" wrapText="1" indent="6"/>
      <protection/>
    </xf>
    <xf numFmtId="0" fontId="4" fillId="0" borderId="24" xfId="58" applyFont="1" applyFill="1" applyBorder="1" applyAlignment="1" applyProtection="1">
      <alignment vertical="center" wrapText="1"/>
      <protection/>
    </xf>
    <xf numFmtId="0" fontId="7" fillId="0" borderId="23" xfId="58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5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41" xfId="58" applyFont="1" applyFill="1" applyBorder="1" applyAlignment="1" applyProtection="1">
      <alignment horizontal="left" indent="5"/>
      <protection/>
    </xf>
    <xf numFmtId="3" fontId="4" fillId="0" borderId="32" xfId="58" applyNumberFormat="1" applyFont="1" applyFill="1" applyBorder="1" applyAlignment="1" applyProtection="1">
      <alignment horizontal="right" vertical="center" wrapText="1"/>
      <protection/>
    </xf>
    <xf numFmtId="3" fontId="1" fillId="0" borderId="31" xfId="58" applyNumberFormat="1" applyFont="1" applyFill="1" applyBorder="1" applyAlignment="1" applyProtection="1">
      <alignment horizontal="right" vertical="center" wrapText="1"/>
      <protection/>
    </xf>
    <xf numFmtId="3" fontId="1" fillId="0" borderId="28" xfId="58" applyNumberFormat="1" applyFont="1" applyFill="1" applyBorder="1" applyAlignment="1" applyProtection="1">
      <alignment horizontal="right" vertical="center" wrapText="1"/>
      <protection/>
    </xf>
    <xf numFmtId="3" fontId="1" fillId="0" borderId="29" xfId="58" applyNumberFormat="1" applyFont="1" applyFill="1" applyBorder="1" applyAlignment="1" applyProtection="1">
      <alignment horizontal="right" vertical="center" wrapText="1"/>
      <protection/>
    </xf>
    <xf numFmtId="3" fontId="1" fillId="0" borderId="30" xfId="58" applyNumberFormat="1" applyFont="1" applyFill="1" applyBorder="1" applyAlignment="1" applyProtection="1">
      <alignment horizontal="right" vertical="center" wrapText="1"/>
      <protection/>
    </xf>
    <xf numFmtId="3" fontId="1" fillId="0" borderId="42" xfId="58" applyNumberFormat="1" applyFont="1" applyFill="1" applyBorder="1" applyAlignment="1" applyProtection="1">
      <alignment horizontal="right" vertical="center" wrapText="1"/>
      <protection/>
    </xf>
    <xf numFmtId="164" fontId="4" fillId="0" borderId="48" xfId="58" applyNumberFormat="1" applyFont="1" applyFill="1" applyBorder="1" applyAlignment="1" applyProtection="1">
      <alignment vertical="center" wrapText="1"/>
      <protection/>
    </xf>
    <xf numFmtId="164" fontId="1" fillId="0" borderId="31" xfId="58" applyNumberFormat="1" applyFont="1" applyFill="1" applyBorder="1" applyAlignment="1" applyProtection="1">
      <alignment vertical="center" wrapText="1"/>
      <protection locked="0"/>
    </xf>
    <xf numFmtId="164" fontId="1" fillId="0" borderId="28" xfId="58" applyNumberFormat="1" applyFont="1" applyFill="1" applyBorder="1" applyAlignment="1" applyProtection="1">
      <alignment vertical="center" wrapText="1"/>
      <protection locked="0"/>
    </xf>
    <xf numFmtId="164" fontId="1" fillId="0" borderId="30" xfId="58" applyNumberFormat="1" applyFont="1" applyFill="1" applyBorder="1" applyAlignment="1" applyProtection="1">
      <alignment vertical="center" wrapText="1"/>
      <protection locked="0"/>
    </xf>
    <xf numFmtId="164" fontId="1" fillId="0" borderId="42" xfId="58" applyNumberFormat="1" applyFont="1" applyFill="1" applyBorder="1" applyAlignment="1" applyProtection="1">
      <alignment vertical="center" wrapText="1"/>
      <protection locked="0"/>
    </xf>
    <xf numFmtId="164" fontId="4" fillId="0" borderId="32" xfId="58" applyNumberFormat="1" applyFont="1" applyFill="1" applyBorder="1" applyAlignment="1" applyProtection="1">
      <alignment vertical="center" wrapText="1"/>
      <protection/>
    </xf>
    <xf numFmtId="164" fontId="1" fillId="0" borderId="40" xfId="58" applyNumberFormat="1" applyFont="1" applyFill="1" applyBorder="1" applyAlignment="1" applyProtection="1">
      <alignment vertical="center" wrapText="1"/>
      <protection locked="0"/>
    </xf>
    <xf numFmtId="164" fontId="4" fillId="0" borderId="32" xfId="58" applyNumberFormat="1" applyFont="1" applyFill="1" applyBorder="1" applyAlignment="1" applyProtection="1">
      <alignment vertical="center" wrapText="1"/>
      <protection locked="0"/>
    </xf>
    <xf numFmtId="164" fontId="1" fillId="0" borderId="28" xfId="58" applyNumberFormat="1" applyFont="1" applyFill="1" applyBorder="1" applyAlignment="1" applyProtection="1">
      <alignment vertical="center" wrapText="1"/>
      <protection/>
    </xf>
    <xf numFmtId="164" fontId="1" fillId="20" borderId="42" xfId="58" applyNumberFormat="1" applyFont="1" applyFill="1" applyBorder="1" applyAlignment="1" applyProtection="1">
      <alignment horizontal="right" vertical="center" wrapText="1"/>
      <protection locked="0"/>
    </xf>
    <xf numFmtId="164" fontId="4" fillId="0" borderId="23" xfId="0" applyNumberFormat="1" applyFont="1" applyFill="1" applyBorder="1" applyAlignment="1">
      <alignment horizontal="centerContinuous" vertical="center" wrapText="1"/>
    </xf>
    <xf numFmtId="164" fontId="4" fillId="0" borderId="24" xfId="0" applyNumberFormat="1" applyFont="1" applyFill="1" applyBorder="1" applyAlignment="1">
      <alignment horizontal="centerContinuous" vertical="center" wrapText="1"/>
    </xf>
    <xf numFmtId="164" fontId="4" fillId="0" borderId="32" xfId="0" applyNumberFormat="1" applyFont="1" applyFill="1" applyBorder="1" applyAlignment="1">
      <alignment horizontal="centerContinuous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left" vertical="center" wrapText="1" indent="1"/>
    </xf>
    <xf numFmtId="164" fontId="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3" xfId="0" applyNumberFormat="1" applyFont="1" applyFill="1" applyBorder="1" applyAlignment="1" applyProtection="1">
      <alignment vertical="center" wrapText="1"/>
      <protection locked="0"/>
    </xf>
    <xf numFmtId="164" fontId="1" fillId="0" borderId="40" xfId="0" applyNumberFormat="1" applyFont="1" applyFill="1" applyBorder="1" applyAlignment="1" applyProtection="1">
      <alignment vertical="center" wrapText="1"/>
      <protection locked="0"/>
    </xf>
    <xf numFmtId="164" fontId="1" fillId="0" borderId="35" xfId="0" applyNumberFormat="1" applyFont="1" applyFill="1" applyBorder="1" applyAlignment="1">
      <alignment horizontal="left" vertical="center" wrapText="1" indent="1"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28" xfId="0" applyNumberFormat="1" applyFont="1" applyFill="1" applyBorder="1" applyAlignment="1" applyProtection="1">
      <alignment vertical="center" wrapText="1"/>
      <protection locked="0"/>
    </xf>
    <xf numFmtId="164" fontId="1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61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7" xfId="0" applyNumberFormat="1" applyFont="1" applyFill="1" applyBorder="1" applyAlignment="1" applyProtection="1">
      <alignment vertical="center" wrapText="1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4" fillId="0" borderId="34" xfId="0" applyNumberFormat="1" applyFont="1" applyFill="1" applyBorder="1" applyAlignment="1">
      <alignment horizontal="left" vertical="center" wrapText="1" indent="1"/>
    </xf>
    <xf numFmtId="164" fontId="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4" xfId="0" applyNumberFormat="1" applyFont="1" applyFill="1" applyBorder="1" applyAlignment="1" applyProtection="1">
      <alignment vertical="center" wrapText="1"/>
      <protection/>
    </xf>
    <xf numFmtId="164" fontId="4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2" xfId="0" applyNumberFormat="1" applyFont="1" applyFill="1" applyBorder="1" applyAlignment="1" applyProtection="1">
      <alignment vertical="center" wrapText="1"/>
      <protection/>
    </xf>
    <xf numFmtId="164" fontId="4" fillId="0" borderId="39" xfId="0" applyNumberFormat="1" applyFont="1" applyFill="1" applyBorder="1" applyAlignment="1">
      <alignment horizontal="left" vertical="center" wrapText="1" indent="1"/>
    </xf>
    <xf numFmtId="164" fontId="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5" xfId="0" applyNumberFormat="1" applyFont="1" applyFill="1" applyBorder="1" applyAlignment="1">
      <alignment horizontal="left" vertical="center" wrapText="1" indent="1"/>
    </xf>
    <xf numFmtId="164" fontId="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39" xfId="0" applyNumberFormat="1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>
      <alignment horizontal="left" vertical="center" wrapText="1" indent="1"/>
    </xf>
    <xf numFmtId="164" fontId="1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62" xfId="0" applyNumberFormat="1" applyFont="1" applyFill="1" applyBorder="1" applyAlignment="1">
      <alignment horizontal="left" vertical="center" wrapText="1" indent="1"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20" borderId="41" xfId="0" applyNumberFormat="1" applyFont="1" applyFill="1" applyBorder="1" applyAlignment="1" applyProtection="1">
      <alignment horizontal="right" vertical="center" wrapText="1"/>
      <protection locked="0"/>
    </xf>
    <xf numFmtId="164" fontId="1" fillId="20" borderId="42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3" xfId="0" applyNumberFormat="1" applyFont="1" applyFill="1" applyBorder="1" applyAlignment="1">
      <alignment horizontal="left" vertical="center" wrapText="1" indent="1"/>
    </xf>
    <xf numFmtId="164" fontId="4" fillId="0" borderId="24" xfId="0" applyNumberFormat="1" applyFont="1" applyFill="1" applyBorder="1" applyAlignment="1" applyProtection="1">
      <alignment horizontal="right" vertical="center" wrapText="1"/>
      <protection/>
    </xf>
    <xf numFmtId="164" fontId="4" fillId="0" borderId="32" xfId="0" applyNumberFormat="1" applyFont="1" applyFill="1" applyBorder="1" applyAlignment="1" applyProtection="1">
      <alignment horizontal="right" vertical="center" wrapText="1"/>
      <protection/>
    </xf>
    <xf numFmtId="164" fontId="4" fillId="0" borderId="37" xfId="0" applyNumberFormat="1" applyFont="1" applyFill="1" applyBorder="1" applyAlignment="1">
      <alignment horizontal="left" vertical="center" wrapText="1" indent="1"/>
    </xf>
    <xf numFmtId="16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2" xfId="0" applyNumberFormat="1" applyFont="1" applyFill="1" applyBorder="1" applyAlignment="1" applyProtection="1">
      <alignment vertical="center" wrapText="1"/>
      <protection/>
    </xf>
    <xf numFmtId="164" fontId="4" fillId="0" borderId="24" xfId="0" applyNumberFormat="1" applyFont="1" applyFill="1" applyBorder="1" applyAlignment="1">
      <alignment vertical="center" wrapText="1"/>
    </xf>
    <xf numFmtId="164" fontId="4" fillId="0" borderId="32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horizontal="left" vertical="center" wrapText="1" indent="1"/>
    </xf>
    <xf numFmtId="164" fontId="4" fillId="0" borderId="12" xfId="0" applyNumberFormat="1" applyFont="1" applyFill="1" applyBorder="1" applyAlignment="1" applyProtection="1">
      <alignment horizontal="right" vertical="center" wrapText="1"/>
      <protection/>
    </xf>
    <xf numFmtId="164" fontId="4" fillId="0" borderId="33" xfId="0" applyNumberFormat="1" applyFont="1" applyFill="1" applyBorder="1" applyAlignment="1" applyProtection="1">
      <alignment horizontal="right" vertical="center" wrapText="1"/>
      <protection/>
    </xf>
    <xf numFmtId="0" fontId="47" fillId="0" borderId="63" xfId="0" applyFont="1" applyFill="1" applyBorder="1" applyAlignment="1" applyProtection="1">
      <alignment horizontal="left" vertical="center" wrapText="1"/>
      <protection locked="0"/>
    </xf>
    <xf numFmtId="3" fontId="47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47" fillId="0" borderId="65" xfId="0" applyNumberFormat="1" applyFont="1" applyFill="1" applyBorder="1" applyAlignment="1" applyProtection="1">
      <alignment horizontal="right" vertical="center" wrapText="1"/>
      <protection/>
    </xf>
    <xf numFmtId="0" fontId="47" fillId="0" borderId="66" xfId="0" applyFont="1" applyFill="1" applyBorder="1" applyAlignment="1" applyProtection="1">
      <alignment horizontal="left" vertical="center" wrapText="1"/>
      <protection locked="0"/>
    </xf>
    <xf numFmtId="3" fontId="47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68" xfId="0" applyFont="1" applyFill="1" applyBorder="1" applyAlignment="1" applyProtection="1">
      <alignment horizontal="left" vertical="center" wrapText="1"/>
      <protection locked="0"/>
    </xf>
    <xf numFmtId="3" fontId="47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23" xfId="0" applyFont="1" applyFill="1" applyBorder="1" applyAlignment="1" applyProtection="1">
      <alignment vertical="center" wrapText="1"/>
      <protection/>
    </xf>
    <xf numFmtId="3" fontId="48" fillId="18" borderId="24" xfId="0" applyNumberFormat="1" applyFont="1" applyFill="1" applyBorder="1" applyAlignment="1" applyProtection="1">
      <alignment horizontal="right" vertical="center" wrapText="1"/>
      <protection/>
    </xf>
    <xf numFmtId="164" fontId="48" fillId="0" borderId="32" xfId="0" applyNumberFormat="1" applyFont="1" applyFill="1" applyBorder="1" applyAlignment="1" applyProtection="1">
      <alignment horizontal="right" vertical="center" wrapText="1"/>
      <protection/>
    </xf>
    <xf numFmtId="0" fontId="4" fillId="0" borderId="70" xfId="0" applyFont="1" applyFill="1" applyBorder="1" applyAlignment="1" applyProtection="1">
      <alignment vertical="center"/>
      <protection/>
    </xf>
    <xf numFmtId="0" fontId="4" fillId="0" borderId="71" xfId="0" applyFont="1" applyFill="1" applyBorder="1" applyAlignment="1" applyProtection="1">
      <alignment vertical="center"/>
      <protection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164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58" applyFont="1" applyFill="1" applyBorder="1" applyAlignment="1" applyProtection="1">
      <alignment horizontal="left" vertical="center" wrapText="1" indent="1"/>
      <protection/>
    </xf>
    <xf numFmtId="49" fontId="1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49" fontId="1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49" fontId="4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48" fillId="0" borderId="23" xfId="0" applyFont="1" applyBorder="1" applyAlignment="1" applyProtection="1">
      <alignment horizontal="center" vertical="center" wrapText="1"/>
      <protection/>
    </xf>
    <xf numFmtId="0" fontId="50" fillId="0" borderId="24" xfId="0" applyFont="1" applyBorder="1" applyAlignment="1" applyProtection="1">
      <alignment horizontal="center" wrapText="1"/>
      <protection/>
    </xf>
    <xf numFmtId="0" fontId="51" fillId="0" borderId="19" xfId="0" applyFont="1" applyBorder="1" applyAlignment="1" applyProtection="1">
      <alignment horizontal="center" wrapText="1"/>
      <protection/>
    </xf>
    <xf numFmtId="49" fontId="1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51" fillId="0" borderId="20" xfId="0" applyFont="1" applyBorder="1" applyAlignment="1" applyProtection="1">
      <alignment horizontal="center" wrapText="1"/>
      <protection/>
    </xf>
    <xf numFmtId="49" fontId="1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52" fillId="0" borderId="74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1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1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vertical="center" wrapText="1"/>
      <protection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43" xfId="58" applyFont="1" applyFill="1" applyBorder="1" applyAlignment="1" applyProtection="1">
      <alignment horizontal="center" vertical="center" wrapText="1"/>
      <protection/>
    </xf>
    <xf numFmtId="0" fontId="1" fillId="0" borderId="61" xfId="58" applyFont="1" applyFill="1" applyBorder="1" applyAlignment="1" applyProtection="1">
      <alignment horizontal="left" vertical="center" wrapText="1" indent="1"/>
      <protection/>
    </xf>
    <xf numFmtId="0" fontId="1" fillId="0" borderId="76" xfId="58" applyFont="1" applyFill="1" applyBorder="1" applyAlignment="1" applyProtection="1">
      <alignment horizontal="left" vertical="center" wrapText="1" indent="1"/>
      <protection/>
    </xf>
    <xf numFmtId="0" fontId="9" fillId="0" borderId="76" xfId="58" applyFont="1" applyFill="1" applyBorder="1" applyAlignment="1" applyProtection="1">
      <alignment horizontal="left" vertical="center" wrapText="1" indent="1"/>
      <protection/>
    </xf>
    <xf numFmtId="0" fontId="1" fillId="0" borderId="61" xfId="58" applyFont="1" applyFill="1" applyBorder="1" applyAlignment="1" applyProtection="1">
      <alignment horizontal="left" vertical="center" wrapText="1" indent="2"/>
      <protection/>
    </xf>
    <xf numFmtId="0" fontId="1" fillId="0" borderId="77" xfId="58" applyFont="1" applyFill="1" applyBorder="1" applyAlignment="1" applyProtection="1">
      <alignment horizontal="left" vertical="center" wrapText="1" indent="2"/>
      <protection/>
    </xf>
    <xf numFmtId="0" fontId="1" fillId="0" borderId="76" xfId="58" applyFont="1" applyFill="1" applyBorder="1" applyAlignment="1" applyProtection="1">
      <alignment horizontal="left" vertical="center" wrapText="1" indent="2"/>
      <protection/>
    </xf>
    <xf numFmtId="0" fontId="4" fillId="0" borderId="78" xfId="58" applyFont="1" applyFill="1" applyBorder="1" applyAlignment="1" applyProtection="1">
      <alignment vertical="center" wrapText="1"/>
      <protection/>
    </xf>
    <xf numFmtId="0" fontId="1" fillId="0" borderId="77" xfId="58" applyFont="1" applyFill="1" applyBorder="1" applyAlignment="1" applyProtection="1">
      <alignment horizontal="left" indent="6"/>
      <protection/>
    </xf>
    <xf numFmtId="0" fontId="1" fillId="0" borderId="59" xfId="58" applyFont="1" applyFill="1" applyBorder="1" applyAlignment="1" applyProtection="1">
      <alignment horizontal="left" vertical="center" wrapText="1" indent="6"/>
      <protection/>
    </xf>
    <xf numFmtId="0" fontId="4" fillId="0" borderId="43" xfId="58" applyFont="1" applyFill="1" applyBorder="1" applyAlignment="1" applyProtection="1">
      <alignment vertical="center" wrapText="1"/>
      <protection/>
    </xf>
    <xf numFmtId="0" fontId="1" fillId="0" borderId="61" xfId="58" applyFont="1" applyFill="1" applyBorder="1" applyAlignment="1" applyProtection="1">
      <alignment horizontal="left" indent="6"/>
      <protection/>
    </xf>
    <xf numFmtId="164" fontId="16" fillId="0" borderId="0" xfId="58" applyNumberFormat="1" applyFont="1" applyFill="1" applyBorder="1" applyAlignment="1" applyProtection="1">
      <alignment horizontal="left" vertical="center"/>
      <protection/>
    </xf>
    <xf numFmtId="0" fontId="7" fillId="0" borderId="43" xfId="58" applyFont="1" applyFill="1" applyBorder="1" applyAlignment="1" applyProtection="1">
      <alignment vertical="center" wrapText="1"/>
      <protection/>
    </xf>
    <xf numFmtId="0" fontId="14" fillId="0" borderId="79" xfId="58" applyFont="1" applyFill="1" applyBorder="1" applyAlignment="1" applyProtection="1">
      <alignment horizontal="left" vertical="center" wrapText="1" indent="1"/>
      <protection/>
    </xf>
    <xf numFmtId="0" fontId="14" fillId="0" borderId="77" xfId="58" applyFont="1" applyFill="1" applyBorder="1" applyAlignment="1" applyProtection="1">
      <alignment horizontal="left" vertical="center" wrapText="1" indent="1"/>
      <protection/>
    </xf>
    <xf numFmtId="0" fontId="14" fillId="0" borderId="59" xfId="58" applyFont="1" applyFill="1" applyBorder="1" applyAlignment="1" applyProtection="1">
      <alignment horizontal="left" indent="5"/>
      <protection/>
    </xf>
    <xf numFmtId="0" fontId="1" fillId="0" borderId="80" xfId="58" applyFont="1" applyFill="1" applyBorder="1" applyAlignment="1" applyProtection="1">
      <alignment horizontal="left" vertical="center" wrapText="1" indent="1"/>
      <protection/>
    </xf>
    <xf numFmtId="0" fontId="4" fillId="0" borderId="48" xfId="58" applyFont="1" applyFill="1" applyBorder="1" applyAlignment="1" applyProtection="1">
      <alignment horizontal="center" vertical="center" wrapText="1"/>
      <protection/>
    </xf>
    <xf numFmtId="0" fontId="0" fillId="0" borderId="11" xfId="58" applyFont="1" applyFill="1" applyBorder="1">
      <alignment/>
      <protection/>
    </xf>
    <xf numFmtId="0" fontId="0" fillId="0" borderId="13" xfId="58" applyFont="1" applyFill="1" applyBorder="1">
      <alignment/>
      <protection/>
    </xf>
    <xf numFmtId="0" fontId="0" fillId="0" borderId="27" xfId="58" applyFont="1" applyFill="1" applyBorder="1">
      <alignment/>
      <protection/>
    </xf>
    <xf numFmtId="0" fontId="0" fillId="0" borderId="34" xfId="58" applyFont="1" applyFill="1" applyBorder="1">
      <alignment/>
      <protection/>
    </xf>
    <xf numFmtId="0" fontId="0" fillId="0" borderId="10" xfId="58" applyFont="1" applyFill="1" applyBorder="1">
      <alignment/>
      <protection/>
    </xf>
    <xf numFmtId="164" fontId="1" fillId="0" borderId="38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41" xfId="58" applyFont="1" applyFill="1" applyBorder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11" xfId="58" applyFill="1" applyBorder="1">
      <alignment/>
      <protection/>
    </xf>
    <xf numFmtId="0" fontId="6" fillId="0" borderId="34" xfId="58" applyFont="1" applyFill="1" applyBorder="1">
      <alignment/>
      <protection/>
    </xf>
    <xf numFmtId="0" fontId="2" fillId="0" borderId="13" xfId="58" applyFill="1" applyBorder="1">
      <alignment/>
      <protection/>
    </xf>
    <xf numFmtId="0" fontId="2" fillId="0" borderId="34" xfId="58" applyFill="1" applyBorder="1">
      <alignment/>
      <protection/>
    </xf>
    <xf numFmtId="0" fontId="2" fillId="0" borderId="27" xfId="58" applyFill="1" applyBorder="1">
      <alignment/>
      <protection/>
    </xf>
    <xf numFmtId="0" fontId="4" fillId="0" borderId="34" xfId="58" applyFont="1" applyFill="1" applyBorder="1" applyAlignment="1" applyProtection="1">
      <alignment vertical="center" wrapText="1"/>
      <protection/>
    </xf>
    <xf numFmtId="0" fontId="4" fillId="0" borderId="15" xfId="58" applyFont="1" applyFill="1" applyBorder="1" applyAlignment="1" applyProtection="1">
      <alignment horizontal="left" vertical="center" wrapText="1" indent="2"/>
      <protection/>
    </xf>
    <xf numFmtId="0" fontId="1" fillId="0" borderId="15" xfId="58" applyFont="1" applyFill="1" applyBorder="1" applyAlignment="1" applyProtection="1">
      <alignment horizontal="left" vertical="center" wrapText="1" indent="2"/>
      <protection/>
    </xf>
    <xf numFmtId="0" fontId="1" fillId="0" borderId="80" xfId="58" applyFont="1" applyFill="1" applyBorder="1" applyAlignment="1" applyProtection="1">
      <alignment horizontal="left" vertical="center" wrapText="1" indent="2"/>
      <protection/>
    </xf>
    <xf numFmtId="164" fontId="1" fillId="0" borderId="81" xfId="58" applyNumberFormat="1" applyFont="1" applyFill="1" applyBorder="1" applyAlignment="1" applyProtection="1">
      <alignment vertical="center" wrapText="1"/>
      <protection locked="0"/>
    </xf>
    <xf numFmtId="164" fontId="1" fillId="0" borderId="82" xfId="58" applyNumberFormat="1" applyFont="1" applyFill="1" applyBorder="1" applyAlignment="1" applyProtection="1">
      <alignment vertical="center" wrapText="1"/>
      <protection locked="0"/>
    </xf>
    <xf numFmtId="0" fontId="14" fillId="0" borderId="61" xfId="58" applyFont="1" applyFill="1" applyBorder="1" applyAlignment="1" applyProtection="1">
      <alignment horizontal="left" vertical="center" wrapText="1" indent="1"/>
      <protection/>
    </xf>
    <xf numFmtId="0" fontId="14" fillId="0" borderId="61" xfId="58" applyFont="1" applyFill="1" applyBorder="1" applyAlignment="1" applyProtection="1">
      <alignment horizontal="left" indent="5"/>
      <protection/>
    </xf>
    <xf numFmtId="164" fontId="4" fillId="0" borderId="34" xfId="58" applyNumberFormat="1" applyFont="1" applyFill="1" applyBorder="1" applyAlignment="1" applyProtection="1">
      <alignment horizontal="right" vertical="center" wrapText="1"/>
      <protection/>
    </xf>
    <xf numFmtId="0" fontId="4" fillId="0" borderId="83" xfId="58" applyFont="1" applyFill="1" applyBorder="1">
      <alignment/>
      <protection/>
    </xf>
    <xf numFmtId="0" fontId="7" fillId="0" borderId="34" xfId="58" applyFont="1" applyFill="1" applyBorder="1" applyAlignment="1">
      <alignment vertical="center" wrapText="1"/>
      <protection/>
    </xf>
    <xf numFmtId="0" fontId="15" fillId="0" borderId="34" xfId="58" applyFont="1" applyFill="1" applyBorder="1" applyAlignment="1">
      <alignment vertical="center" wrapText="1"/>
      <protection/>
    </xf>
    <xf numFmtId="0" fontId="4" fillId="0" borderId="34" xfId="58" applyFont="1" applyFill="1" applyBorder="1" applyAlignment="1">
      <alignment vertical="center" wrapText="1"/>
      <protection/>
    </xf>
    <xf numFmtId="49" fontId="1" fillId="0" borderId="77" xfId="58" applyNumberFormat="1" applyFont="1" applyFill="1" applyBorder="1" applyAlignment="1" applyProtection="1">
      <alignment horizontal="right"/>
      <protection/>
    </xf>
    <xf numFmtId="49" fontId="1" fillId="0" borderId="77" xfId="58" applyNumberFormat="1" applyFont="1" applyFill="1" applyBorder="1" applyAlignment="1" applyProtection="1">
      <alignment horizontal="right" vertical="center" wrapText="1"/>
      <protection/>
    </xf>
    <xf numFmtId="0" fontId="1" fillId="0" borderId="76" xfId="58" applyFont="1" applyFill="1" applyBorder="1" applyAlignment="1" applyProtection="1">
      <alignment horizontal="right" vertical="center" wrapText="1" indent="1"/>
      <protection/>
    </xf>
    <xf numFmtId="0" fontId="1" fillId="0" borderId="61" xfId="58" applyFont="1" applyFill="1" applyBorder="1" applyAlignment="1" applyProtection="1">
      <alignment vertical="center" wrapText="1"/>
      <protection/>
    </xf>
    <xf numFmtId="0" fontId="1" fillId="0" borderId="76" xfId="58" applyFont="1" applyFill="1" applyBorder="1" applyAlignment="1" applyProtection="1">
      <alignment vertical="center" wrapText="1"/>
      <protection/>
    </xf>
    <xf numFmtId="0" fontId="1" fillId="0" borderId="61" xfId="58" applyFont="1" applyFill="1" applyBorder="1" applyAlignment="1" applyProtection="1">
      <alignment horizontal="right" vertical="center" wrapText="1" indent="2"/>
      <protection/>
    </xf>
    <xf numFmtId="0" fontId="1" fillId="0" borderId="77" xfId="58" applyFont="1" applyFill="1" applyBorder="1" applyAlignment="1" applyProtection="1">
      <alignment horizontal="right" vertical="center" wrapText="1" indent="2"/>
      <protection/>
    </xf>
    <xf numFmtId="0" fontId="1" fillId="0" borderId="11" xfId="58" applyFont="1" applyFill="1" applyBorder="1" applyAlignment="1" applyProtection="1">
      <alignment horizontal="right" vertical="center" wrapText="1" indent="1"/>
      <protection/>
    </xf>
    <xf numFmtId="0" fontId="1" fillId="0" borderId="0" xfId="58" applyFont="1" applyFill="1" applyAlignment="1" applyProtection="1">
      <alignment horizontal="right" indent="1"/>
      <protection/>
    </xf>
    <xf numFmtId="0" fontId="9" fillId="0" borderId="61" xfId="58" applyFont="1" applyFill="1" applyBorder="1" applyAlignment="1" applyProtection="1">
      <alignment horizontal="right" vertical="center" wrapText="1" indent="1"/>
      <protection/>
    </xf>
    <xf numFmtId="0" fontId="1" fillId="0" borderId="76" xfId="58" applyFont="1" applyFill="1" applyBorder="1" applyAlignment="1" applyProtection="1">
      <alignment horizontal="right" vertical="center" wrapText="1" indent="2"/>
      <protection/>
    </xf>
    <xf numFmtId="0" fontId="1" fillId="0" borderId="38" xfId="58" applyFont="1" applyFill="1" applyBorder="1" applyAlignment="1" applyProtection="1">
      <alignment horizontal="right" vertical="center" wrapText="1" indent="2"/>
      <protection/>
    </xf>
    <xf numFmtId="0" fontId="1" fillId="0" borderId="59" xfId="58" applyFont="1" applyFill="1" applyBorder="1" applyAlignment="1" applyProtection="1">
      <alignment horizontal="right" vertical="center" wrapText="1" indent="2"/>
      <protection/>
    </xf>
    <xf numFmtId="0" fontId="1" fillId="0" borderId="79" xfId="58" applyFont="1" applyFill="1" applyBorder="1" applyAlignment="1" applyProtection="1">
      <alignment vertical="center" wrapText="1"/>
      <protection/>
    </xf>
    <xf numFmtId="0" fontId="1" fillId="0" borderId="38" xfId="58" applyFont="1" applyFill="1" applyBorder="1" applyAlignment="1" applyProtection="1">
      <alignment vertical="center" wrapText="1"/>
      <protection/>
    </xf>
    <xf numFmtId="0" fontId="1" fillId="0" borderId="84" xfId="58" applyFont="1" applyFill="1" applyBorder="1" applyAlignment="1" applyProtection="1">
      <alignment vertical="center" wrapText="1"/>
      <protection/>
    </xf>
    <xf numFmtId="0" fontId="4" fillId="0" borderId="84" xfId="58" applyFont="1" applyFill="1" applyBorder="1" applyAlignment="1" applyProtection="1">
      <alignment vertical="center" wrapText="1"/>
      <protection/>
    </xf>
    <xf numFmtId="0" fontId="1" fillId="0" borderId="77" xfId="58" applyFont="1" applyFill="1" applyBorder="1" applyAlignment="1" applyProtection="1">
      <alignment vertical="center" wrapText="1"/>
      <protection/>
    </xf>
    <xf numFmtId="0" fontId="9" fillId="0" borderId="76" xfId="58" applyFont="1" applyFill="1" applyBorder="1" applyAlignment="1" applyProtection="1">
      <alignment vertical="center" wrapText="1"/>
      <protection/>
    </xf>
    <xf numFmtId="0" fontId="10" fillId="0" borderId="43" xfId="58" applyFont="1" applyFill="1" applyBorder="1" applyAlignment="1" applyProtection="1">
      <alignment vertical="center" wrapText="1"/>
      <protection/>
    </xf>
    <xf numFmtId="0" fontId="9" fillId="0" borderId="61" xfId="58" applyFont="1" applyFill="1" applyBorder="1" applyAlignment="1" applyProtection="1">
      <alignment vertical="center" wrapText="1"/>
      <protection/>
    </xf>
    <xf numFmtId="0" fontId="1" fillId="0" borderId="77" xfId="58" applyFont="1" applyFill="1" applyBorder="1" applyAlignment="1" applyProtection="1">
      <alignment horizontal="right"/>
      <protection/>
    </xf>
    <xf numFmtId="0" fontId="4" fillId="0" borderId="43" xfId="58" applyFont="1" applyFill="1" applyBorder="1" applyAlignment="1" applyProtection="1">
      <alignment vertical="center" wrapText="1"/>
      <protection/>
    </xf>
    <xf numFmtId="0" fontId="4" fillId="0" borderId="34" xfId="58" applyFont="1" applyFill="1" applyBorder="1">
      <alignment/>
      <protection/>
    </xf>
    <xf numFmtId="0" fontId="10" fillId="0" borderId="34" xfId="58" applyFont="1" applyFill="1" applyBorder="1">
      <alignment/>
      <protection/>
    </xf>
    <xf numFmtId="0" fontId="1" fillId="0" borderId="34" xfId="58" applyFont="1" applyFill="1" applyBorder="1">
      <alignment/>
      <protection/>
    </xf>
    <xf numFmtId="0" fontId="1" fillId="0" borderId="10" xfId="58" applyFont="1" applyFill="1" applyBorder="1">
      <alignment/>
      <protection/>
    </xf>
    <xf numFmtId="0" fontId="1" fillId="0" borderId="13" xfId="58" applyFont="1" applyFill="1" applyBorder="1">
      <alignment/>
      <protection/>
    </xf>
    <xf numFmtId="0" fontId="1" fillId="0" borderId="11" xfId="58" applyFont="1" applyFill="1" applyBorder="1">
      <alignment/>
      <protection/>
    </xf>
    <xf numFmtId="0" fontId="1" fillId="0" borderId="34" xfId="58" applyFont="1" applyFill="1" applyBorder="1">
      <alignment/>
      <protection/>
    </xf>
    <xf numFmtId="0" fontId="1" fillId="0" borderId="41" xfId="58" applyFont="1" applyFill="1" applyBorder="1">
      <alignment/>
      <protection/>
    </xf>
    <xf numFmtId="0" fontId="1" fillId="0" borderId="27" xfId="58" applyFont="1" applyFill="1" applyBorder="1">
      <alignment/>
      <protection/>
    </xf>
    <xf numFmtId="0" fontId="1" fillId="0" borderId="11" xfId="58" applyFont="1" applyFill="1" applyBorder="1">
      <alignment/>
      <protection/>
    </xf>
    <xf numFmtId="0" fontId="9" fillId="0" borderId="11" xfId="58" applyFont="1" applyFill="1" applyBorder="1">
      <alignment/>
      <protection/>
    </xf>
    <xf numFmtId="0" fontId="1" fillId="0" borderId="13" xfId="58" applyFont="1" applyFill="1" applyBorder="1">
      <alignment/>
      <protection/>
    </xf>
    <xf numFmtId="0" fontId="15" fillId="0" borderId="79" xfId="58" applyFont="1" applyFill="1" applyBorder="1" applyAlignment="1" applyProtection="1">
      <alignment horizontal="center" vertical="center" wrapText="1"/>
      <protection/>
    </xf>
    <xf numFmtId="0" fontId="17" fillId="0" borderId="43" xfId="58" applyFont="1" applyFill="1" applyBorder="1" applyAlignment="1" applyProtection="1">
      <alignment horizontal="center" vertical="center"/>
      <protection/>
    </xf>
    <xf numFmtId="0" fontId="17" fillId="0" borderId="79" xfId="58" applyFont="1" applyFill="1" applyBorder="1" applyAlignment="1" applyProtection="1">
      <alignment horizontal="center"/>
      <protection/>
    </xf>
    <xf numFmtId="166" fontId="17" fillId="0" borderId="31" xfId="40" applyNumberFormat="1" applyFont="1" applyFill="1" applyBorder="1" applyAlignment="1" applyProtection="1">
      <alignment horizontal="center"/>
      <protection locked="0"/>
    </xf>
    <xf numFmtId="0" fontId="17" fillId="0" borderId="61" xfId="58" applyFont="1" applyFill="1" applyBorder="1" applyAlignment="1" applyProtection="1">
      <alignment horizontal="center"/>
      <protection/>
    </xf>
    <xf numFmtId="166" fontId="17" fillId="0" borderId="28" xfId="40" applyNumberFormat="1" applyFont="1" applyFill="1" applyBorder="1" applyAlignment="1" applyProtection="1">
      <alignment horizontal="center"/>
      <protection locked="0"/>
    </xf>
    <xf numFmtId="0" fontId="17" fillId="0" borderId="61" xfId="58" applyFont="1" applyFill="1" applyBorder="1" applyAlignment="1" applyProtection="1">
      <alignment horizontal="center" wrapText="1"/>
      <protection/>
    </xf>
    <xf numFmtId="0" fontId="17" fillId="0" borderId="77" xfId="58" applyFont="1" applyFill="1" applyBorder="1" applyAlignment="1" applyProtection="1">
      <alignment horizontal="center"/>
      <protection/>
    </xf>
    <xf numFmtId="166" fontId="17" fillId="0" borderId="30" xfId="40" applyNumberFormat="1" applyFont="1" applyFill="1" applyBorder="1" applyAlignment="1" applyProtection="1">
      <alignment horizontal="center"/>
      <protection locked="0"/>
    </xf>
    <xf numFmtId="0" fontId="7" fillId="0" borderId="43" xfId="58" applyFont="1" applyFill="1" applyBorder="1" applyAlignment="1" applyProtection="1">
      <alignment horizontal="center"/>
      <protection/>
    </xf>
    <xf numFmtId="166" fontId="15" fillId="0" borderId="32" xfId="40" applyNumberFormat="1" applyFont="1" applyFill="1" applyBorder="1" applyAlignment="1" applyProtection="1">
      <alignment horizontal="center"/>
      <protection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 indent="1"/>
      <protection/>
    </xf>
    <xf numFmtId="0" fontId="1" fillId="0" borderId="61" xfId="0" applyFont="1" applyFill="1" applyBorder="1" applyAlignment="1" applyProtection="1">
      <alignment horizontal="left" vertical="center" wrapText="1" indent="1"/>
      <protection/>
    </xf>
    <xf numFmtId="0" fontId="1" fillId="0" borderId="79" xfId="58" applyFont="1" applyFill="1" applyBorder="1" applyAlignment="1" applyProtection="1">
      <alignment horizontal="left" vertical="center" wrapText="1" indent="1"/>
      <protection/>
    </xf>
    <xf numFmtId="0" fontId="1" fillId="0" borderId="38" xfId="58" applyFont="1" applyFill="1" applyBorder="1" applyAlignment="1" applyProtection="1">
      <alignment horizontal="left" vertical="center" wrapText="1" indent="1"/>
      <protection/>
    </xf>
    <xf numFmtId="0" fontId="1" fillId="0" borderId="77" xfId="58" applyFont="1" applyFill="1" applyBorder="1" applyAlignment="1" applyProtection="1">
      <alignment horizontal="left" vertical="center" wrapText="1" indent="1"/>
      <protection/>
    </xf>
    <xf numFmtId="0" fontId="4" fillId="0" borderId="43" xfId="58" applyFont="1" applyFill="1" applyBorder="1" applyAlignment="1" applyProtection="1">
      <alignment horizontal="left" vertical="center" wrapText="1" indent="1"/>
      <protection/>
    </xf>
    <xf numFmtId="0" fontId="9" fillId="0" borderId="79" xfId="58" applyFont="1" applyFill="1" applyBorder="1" applyAlignment="1" applyProtection="1">
      <alignment horizontal="left" vertical="center" wrapText="1" indent="1"/>
      <protection/>
    </xf>
    <xf numFmtId="0" fontId="9" fillId="0" borderId="61" xfId="58" applyFont="1" applyFill="1" applyBorder="1" applyAlignment="1" applyProtection="1">
      <alignment horizontal="left" vertical="center" wrapText="1" indent="1"/>
      <protection/>
    </xf>
    <xf numFmtId="0" fontId="1" fillId="0" borderId="59" xfId="58" applyFont="1" applyFill="1" applyBorder="1" applyAlignment="1" applyProtection="1">
      <alignment horizontal="left" vertical="center" wrapText="1" indent="2"/>
      <protection/>
    </xf>
    <xf numFmtId="0" fontId="48" fillId="0" borderId="75" xfId="0" applyFont="1" applyBorder="1" applyAlignment="1" applyProtection="1">
      <alignment horizontal="left" wrapText="1" indent="1"/>
      <protection/>
    </xf>
    <xf numFmtId="0" fontId="49" fillId="0" borderId="85" xfId="0" applyFont="1" applyBorder="1" applyAlignment="1" applyProtection="1">
      <alignment horizontal="left" wrapText="1" indent="1"/>
      <protection/>
    </xf>
    <xf numFmtId="0" fontId="1" fillId="0" borderId="84" xfId="58" applyFont="1" applyFill="1" applyBorder="1" applyAlignment="1" applyProtection="1">
      <alignment horizontal="left" vertical="center" wrapText="1" indent="1"/>
      <protection/>
    </xf>
    <xf numFmtId="0" fontId="1" fillId="0" borderId="77" xfId="0" applyFont="1" applyFill="1" applyBorder="1" applyAlignment="1" applyProtection="1">
      <alignment horizontal="left" vertical="center" wrapText="1" indent="1"/>
      <protection/>
    </xf>
    <xf numFmtId="0" fontId="53" fillId="0" borderId="75" xfId="0" applyFont="1" applyBorder="1" applyAlignment="1" applyProtection="1">
      <alignment horizontal="left" wrapText="1" indent="1"/>
      <protection/>
    </xf>
    <xf numFmtId="0" fontId="1" fillId="0" borderId="61" xfId="58" applyFont="1" applyFill="1" applyBorder="1" applyAlignment="1" applyProtection="1">
      <alignment horizontal="left" vertical="center" wrapText="1" indent="6"/>
      <protection/>
    </xf>
    <xf numFmtId="0" fontId="1" fillId="0" borderId="77" xfId="58" applyFont="1" applyFill="1" applyBorder="1" applyAlignment="1" applyProtection="1">
      <alignment horizontal="left" vertical="center" wrapText="1" indent="6"/>
      <protection/>
    </xf>
    <xf numFmtId="0" fontId="10" fillId="0" borderId="43" xfId="58" applyFont="1" applyFill="1" applyBorder="1" applyAlignment="1" applyProtection="1">
      <alignment horizontal="left" vertical="center" wrapText="1" indent="1"/>
      <protection/>
    </xf>
    <xf numFmtId="0" fontId="4" fillId="0" borderId="43" xfId="0" applyFont="1" applyFill="1" applyBorder="1" applyAlignment="1" applyProtection="1">
      <alignment horizontal="left" vertical="center" wrapText="1" indent="1"/>
      <protection/>
    </xf>
    <xf numFmtId="0" fontId="4" fillId="0" borderId="75" xfId="0" applyFont="1" applyFill="1" applyBorder="1" applyAlignment="1" applyProtection="1">
      <alignment vertical="center" wrapText="1"/>
      <protection/>
    </xf>
    <xf numFmtId="0" fontId="4" fillId="0" borderId="52" xfId="0" applyFont="1" applyFill="1" applyBorder="1" applyAlignment="1" applyProtection="1" quotePrefix="1">
      <alignment horizontal="right"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1" fillId="0" borderId="79" xfId="58" applyFont="1" applyFill="1" applyBorder="1" applyAlignment="1" applyProtection="1">
      <alignment horizontal="left" vertical="center" wrapText="1" indent="1"/>
      <protection/>
    </xf>
    <xf numFmtId="0" fontId="4" fillId="0" borderId="86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3" fontId="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9" xfId="0" applyFont="1" applyFill="1" applyBorder="1" applyAlignment="1" applyProtection="1">
      <alignment vertical="center"/>
      <protection/>
    </xf>
    <xf numFmtId="0" fontId="4" fillId="0" borderId="87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83" xfId="0" applyFont="1" applyFill="1" applyBorder="1" applyAlignment="1" applyProtection="1">
      <alignment horizontal="right" vertical="center" wrapText="1" indent="1"/>
      <protection/>
    </xf>
    <xf numFmtId="164" fontId="4" fillId="0" borderId="47" xfId="0" applyNumberFormat="1" applyFont="1" applyFill="1" applyBorder="1" applyAlignment="1" applyProtection="1">
      <alignment horizontal="right" vertical="center" wrapText="1"/>
      <protection/>
    </xf>
    <xf numFmtId="0" fontId="4" fillId="0" borderId="34" xfId="0" applyFont="1" applyFill="1" applyBorder="1" applyAlignment="1" applyProtection="1">
      <alignment horizontal="right" vertical="center" wrapText="1" indent="1"/>
      <protection/>
    </xf>
    <xf numFmtId="0" fontId="1" fillId="0" borderId="35" xfId="0" applyFont="1" applyFill="1" applyBorder="1" applyAlignment="1" applyProtection="1">
      <alignment horizontal="right" vertical="center" wrapText="1" indent="1"/>
      <protection/>
    </xf>
    <xf numFmtId="164" fontId="1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86" xfId="58" applyFont="1" applyFill="1" applyBorder="1" applyAlignment="1" applyProtection="1">
      <alignment horizontal="right" vertical="center" wrapText="1" indent="1"/>
      <protection/>
    </xf>
    <xf numFmtId="164" fontId="1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5" xfId="58" applyFont="1" applyFill="1" applyBorder="1" applyAlignment="1" applyProtection="1">
      <alignment horizontal="right" vertical="center" wrapText="1" indent="1"/>
      <protection/>
    </xf>
    <xf numFmtId="0" fontId="1" fillId="0" borderId="39" xfId="58" applyFont="1" applyFill="1" applyBorder="1" applyAlignment="1" applyProtection="1">
      <alignment horizontal="right" vertical="center" wrapText="1" indent="1"/>
      <protection/>
    </xf>
    <xf numFmtId="164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7" xfId="58" applyFont="1" applyFill="1" applyBorder="1" applyAlignment="1" applyProtection="1">
      <alignment horizontal="right" vertical="center" wrapText="1" indent="1"/>
      <protection/>
    </xf>
    <xf numFmtId="164" fontId="1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6" xfId="58" applyFont="1" applyFill="1" applyBorder="1" applyAlignment="1" applyProtection="1">
      <alignment horizontal="right" vertical="center" wrapText="1" indent="1"/>
      <protection/>
    </xf>
    <xf numFmtId="164" fontId="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4" xfId="58" applyFont="1" applyFill="1" applyBorder="1" applyAlignment="1" applyProtection="1">
      <alignment horizontal="right" vertical="center" wrapText="1" indent="1"/>
      <protection/>
    </xf>
    <xf numFmtId="0" fontId="9" fillId="0" borderId="86" xfId="58" applyFont="1" applyFill="1" applyBorder="1" applyAlignment="1" applyProtection="1">
      <alignment horizontal="right" vertical="center" wrapText="1" indent="1"/>
      <protection/>
    </xf>
    <xf numFmtId="164" fontId="1" fillId="0" borderId="52" xfId="0" applyNumberFormat="1" applyFont="1" applyFill="1" applyBorder="1" applyAlignment="1" applyProtection="1">
      <alignment horizontal="right" vertical="center" wrapText="1"/>
      <protection/>
    </xf>
    <xf numFmtId="0" fontId="1" fillId="0" borderId="35" xfId="58" applyFont="1" applyFill="1" applyBorder="1" applyAlignment="1" applyProtection="1">
      <alignment horizontal="right" vertical="center" wrapText="1" indent="2"/>
      <protection/>
    </xf>
    <xf numFmtId="0" fontId="9" fillId="0" borderId="35" xfId="58" applyFont="1" applyFill="1" applyBorder="1" applyAlignment="1" applyProtection="1">
      <alignment horizontal="right" vertical="center" wrapText="1" indent="1"/>
      <protection/>
    </xf>
    <xf numFmtId="164" fontId="1" fillId="0" borderId="51" xfId="0" applyNumberFormat="1" applyFont="1" applyFill="1" applyBorder="1" applyAlignment="1" applyProtection="1">
      <alignment horizontal="right" vertical="center" wrapText="1"/>
      <protection/>
    </xf>
    <xf numFmtId="0" fontId="1" fillId="0" borderId="62" xfId="58" applyFont="1" applyFill="1" applyBorder="1" applyAlignment="1" applyProtection="1">
      <alignment horizontal="right" vertical="center" wrapText="1" indent="2"/>
      <protection/>
    </xf>
    <xf numFmtId="164" fontId="1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62" xfId="58" applyFont="1" applyFill="1" applyBorder="1" applyAlignment="1" applyProtection="1">
      <alignment horizontal="right" indent="1"/>
      <protection/>
    </xf>
    <xf numFmtId="0" fontId="1" fillId="0" borderId="39" xfId="58" applyFont="1" applyFill="1" applyBorder="1" applyAlignment="1" applyProtection="1">
      <alignment horizontal="right" indent="1"/>
      <protection/>
    </xf>
    <xf numFmtId="0" fontId="4" fillId="0" borderId="83" xfId="58" applyFont="1" applyFill="1" applyBorder="1" applyAlignment="1" applyProtection="1">
      <alignment horizontal="right" vertical="center" wrapText="1" indent="1"/>
      <protection/>
    </xf>
    <xf numFmtId="164" fontId="1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34" xfId="0" applyFont="1" applyBorder="1" applyAlignment="1" applyProtection="1">
      <alignment horizontal="right" wrapText="1" indent="1"/>
      <protection/>
    </xf>
    <xf numFmtId="0" fontId="49" fillId="0" borderId="87" xfId="0" applyFont="1" applyBorder="1" applyAlignment="1" applyProtection="1">
      <alignment horizontal="right" wrapText="1" indent="1"/>
      <protection/>
    </xf>
    <xf numFmtId="164" fontId="49" fillId="0" borderId="87" xfId="0" applyNumberFormat="1" applyFont="1" applyBorder="1" applyAlignment="1" applyProtection="1">
      <alignment horizontal="right" wrapText="1" indent="1"/>
      <protection/>
    </xf>
    <xf numFmtId="164" fontId="10" fillId="0" borderId="50" xfId="0" applyNumberFormat="1" applyFont="1" applyFill="1" applyBorder="1" applyAlignment="1" applyProtection="1">
      <alignment horizontal="right" vertical="center" wrapText="1"/>
      <protection/>
    </xf>
    <xf numFmtId="0" fontId="1" fillId="0" borderId="37" xfId="58" applyFont="1" applyFill="1" applyBorder="1" applyAlignment="1" applyProtection="1">
      <alignment horizontal="right" vertical="center" wrapText="1" indent="1"/>
      <protection/>
    </xf>
    <xf numFmtId="164" fontId="1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83" xfId="58" applyFont="1" applyFill="1" applyBorder="1" applyAlignment="1" applyProtection="1">
      <alignment horizontal="right" vertical="center" wrapText="1" indent="1"/>
      <protection/>
    </xf>
    <xf numFmtId="164" fontId="1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7" xfId="0" applyFont="1" applyFill="1" applyBorder="1" applyAlignment="1" applyProtection="1">
      <alignment horizontal="right" vertical="center" wrapText="1" indent="1"/>
      <protection/>
    </xf>
    <xf numFmtId="164" fontId="1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6" xfId="0" applyFont="1" applyFill="1" applyBorder="1" applyAlignment="1" applyProtection="1">
      <alignment horizontal="right" vertical="center" wrapText="1" indent="1"/>
      <protection/>
    </xf>
    <xf numFmtId="0" fontId="53" fillId="0" borderId="34" xfId="0" applyFont="1" applyBorder="1" applyAlignment="1" applyProtection="1">
      <alignment horizontal="right" wrapText="1" indent="1"/>
      <protection/>
    </xf>
    <xf numFmtId="164" fontId="53" fillId="0" borderId="34" xfId="0" applyNumberFormat="1" applyFont="1" applyBorder="1" applyAlignment="1" applyProtection="1">
      <alignment horizontal="right" wrapText="1" indent="1"/>
      <protection/>
    </xf>
    <xf numFmtId="164" fontId="4" fillId="0" borderId="47" xfId="0" applyNumberFormat="1" applyFont="1" applyFill="1" applyBorder="1" applyAlignment="1" applyProtection="1">
      <alignment horizontal="right" vertical="center" wrapText="1"/>
      <protection/>
    </xf>
    <xf numFmtId="0" fontId="4" fillId="0" borderId="39" xfId="0" applyFont="1" applyFill="1" applyBorder="1" applyAlignment="1" applyProtection="1">
      <alignment horizontal="righ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39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4" fillId="0" borderId="34" xfId="0" applyFont="1" applyFill="1" applyBorder="1" applyAlignment="1" applyProtection="1">
      <alignment horizontal="right" vertical="center" wrapText="1"/>
      <protection/>
    </xf>
    <xf numFmtId="0" fontId="4" fillId="0" borderId="34" xfId="58" applyFont="1" applyFill="1" applyBorder="1" applyAlignment="1" applyProtection="1">
      <alignment horizontal="right" vertical="center" wrapText="1"/>
      <protection/>
    </xf>
    <xf numFmtId="0" fontId="1" fillId="0" borderId="35" xfId="58" applyFont="1" applyFill="1" applyBorder="1" applyAlignment="1" applyProtection="1">
      <alignment horizontal="right" indent="6"/>
      <protection/>
    </xf>
    <xf numFmtId="0" fontId="1" fillId="0" borderId="35" xfId="58" applyFont="1" applyFill="1" applyBorder="1" applyAlignment="1" applyProtection="1">
      <alignment horizontal="right" vertical="center" wrapText="1" indent="6"/>
      <protection/>
    </xf>
    <xf numFmtId="0" fontId="1" fillId="0" borderId="36" xfId="58" applyFont="1" applyFill="1" applyBorder="1" applyAlignment="1" applyProtection="1">
      <alignment horizontal="right" vertical="center" wrapText="1" indent="6"/>
      <protection/>
    </xf>
    <xf numFmtId="0" fontId="1" fillId="0" borderId="36" xfId="58" applyFont="1" applyFill="1" applyBorder="1" applyAlignment="1" applyProtection="1">
      <alignment horizontal="right" indent="6"/>
      <protection/>
    </xf>
    <xf numFmtId="0" fontId="10" fillId="0" borderId="34" xfId="58" applyFont="1" applyFill="1" applyBorder="1" applyAlignment="1" applyProtection="1">
      <alignment horizontal="right" vertical="center" wrapText="1" indent="1"/>
      <protection/>
    </xf>
    <xf numFmtId="164" fontId="10" fillId="0" borderId="47" xfId="0" applyNumberFormat="1" applyFont="1" applyFill="1" applyBorder="1" applyAlignment="1" applyProtection="1">
      <alignment horizontal="right" vertical="center" wrapText="1"/>
      <protection/>
    </xf>
    <xf numFmtId="0" fontId="4" fillId="0" borderId="34" xfId="0" applyFont="1" applyFill="1" applyBorder="1" applyAlignment="1" applyProtection="1">
      <alignment horizontal="right" vertical="center" wrapText="1" indent="1"/>
      <protection/>
    </xf>
    <xf numFmtId="0" fontId="1" fillId="0" borderId="39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169" fontId="1" fillId="0" borderId="35" xfId="58" applyNumberFormat="1" applyFont="1" applyFill="1" applyBorder="1" applyAlignment="1" applyProtection="1">
      <alignment/>
      <protection/>
    </xf>
    <xf numFmtId="0" fontId="1" fillId="0" borderId="37" xfId="58" applyFont="1" applyFill="1" applyBorder="1" applyAlignment="1" applyProtection="1">
      <alignment vertical="center" wrapText="1"/>
      <protection/>
    </xf>
    <xf numFmtId="0" fontId="1" fillId="0" borderId="35" xfId="58" applyFont="1" applyFill="1" applyBorder="1" applyAlignment="1" applyProtection="1">
      <alignment vertical="center" wrapText="1"/>
      <protection/>
    </xf>
    <xf numFmtId="0" fontId="1" fillId="0" borderId="35" xfId="58" applyFont="1" applyFill="1" applyBorder="1" applyAlignment="1" applyProtection="1">
      <alignment/>
      <protection/>
    </xf>
    <xf numFmtId="169" fontId="1" fillId="0" borderId="35" xfId="58" applyNumberFormat="1" applyFont="1" applyFill="1" applyBorder="1" applyAlignment="1" applyProtection="1">
      <alignment vertical="center"/>
      <protection/>
    </xf>
    <xf numFmtId="0" fontId="1" fillId="0" borderId="36" xfId="58" applyFont="1" applyFill="1" applyBorder="1" applyAlignment="1" applyProtection="1">
      <alignment vertical="center" wrapText="1"/>
      <protection/>
    </xf>
    <xf numFmtId="169" fontId="1" fillId="0" borderId="0" xfId="0" applyNumberFormat="1" applyFont="1" applyFill="1" applyAlignment="1">
      <alignment vertical="center" wrapText="1"/>
    </xf>
    <xf numFmtId="1" fontId="1" fillId="0" borderId="35" xfId="58" applyNumberFormat="1" applyFont="1" applyFill="1" applyBorder="1" applyAlignment="1" applyProtection="1">
      <alignment vertical="center" wrapText="1"/>
      <protection/>
    </xf>
    <xf numFmtId="169" fontId="1" fillId="0" borderId="35" xfId="58" applyNumberFormat="1" applyFont="1" applyFill="1" applyBorder="1" applyAlignment="1" applyProtection="1">
      <alignment vertical="center" wrapText="1"/>
      <protection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vertical="center" wrapText="1"/>
      <protection/>
    </xf>
    <xf numFmtId="49" fontId="4" fillId="0" borderId="52" xfId="0" applyNumberFormat="1" applyFont="1" applyFill="1" applyBorder="1" applyAlignment="1" applyProtection="1">
      <alignment horizontal="right" vertical="center"/>
      <protection locked="0"/>
    </xf>
    <xf numFmtId="164" fontId="1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86" xfId="58" applyFont="1" applyFill="1" applyBorder="1" applyAlignment="1" applyProtection="1">
      <alignment horizontal="right" vertical="center" wrapText="1" indent="1"/>
      <protection/>
    </xf>
    <xf numFmtId="16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vertical="center" readingOrder="1"/>
      <protection/>
    </xf>
    <xf numFmtId="0" fontId="25" fillId="0" borderId="0" xfId="0" applyFont="1" applyAlignment="1" applyProtection="1">
      <alignment vertical="top" readingOrder="1"/>
      <protection locked="0"/>
    </xf>
    <xf numFmtId="0" fontId="4" fillId="0" borderId="86" xfId="0" applyFont="1" applyFill="1" applyBorder="1" applyAlignment="1" applyProtection="1">
      <alignment vertical="center" readingOrder="1"/>
      <protection locked="0"/>
    </xf>
    <xf numFmtId="49" fontId="4" fillId="0" borderId="52" xfId="0" applyNumberFormat="1" applyFont="1" applyFill="1" applyBorder="1" applyAlignment="1" applyProtection="1">
      <alignment vertical="center" readingOrder="1"/>
      <protection locked="0"/>
    </xf>
    <xf numFmtId="0" fontId="4" fillId="0" borderId="70" xfId="0" applyFont="1" applyFill="1" applyBorder="1" applyAlignment="1" applyProtection="1">
      <alignment vertical="center" readingOrder="1"/>
      <protection/>
    </xf>
    <xf numFmtId="0" fontId="4" fillId="0" borderId="71" xfId="0" applyFont="1" applyFill="1" applyBorder="1" applyAlignment="1" applyProtection="1">
      <alignment vertical="center" readingOrder="1"/>
      <protection/>
    </xf>
    <xf numFmtId="0" fontId="4" fillId="0" borderId="83" xfId="0" applyFont="1" applyFill="1" applyBorder="1" applyAlignment="1" applyProtection="1">
      <alignment vertical="center" readingOrder="1"/>
      <protection locked="0"/>
    </xf>
    <xf numFmtId="0" fontId="4" fillId="0" borderId="0" xfId="0" applyFont="1" applyFill="1" applyAlignment="1" applyProtection="1">
      <alignment vertical="center" readingOrder="1"/>
      <protection/>
    </xf>
    <xf numFmtId="0" fontId="4" fillId="0" borderId="39" xfId="0" applyFont="1" applyFill="1" applyBorder="1" applyAlignment="1" applyProtection="1">
      <alignment vertical="center" readingOrder="1"/>
      <protection/>
    </xf>
    <xf numFmtId="0" fontId="4" fillId="0" borderId="60" xfId="0" applyFont="1" applyFill="1" applyBorder="1" applyAlignment="1" applyProtection="1">
      <alignment vertical="center" readingOrder="1"/>
      <protection/>
    </xf>
    <xf numFmtId="0" fontId="4" fillId="0" borderId="78" xfId="0" applyFont="1" applyFill="1" applyBorder="1" applyAlignment="1" applyProtection="1">
      <alignment vertical="center" readingOrder="1"/>
      <protection/>
    </xf>
    <xf numFmtId="0" fontId="4" fillId="0" borderId="23" xfId="0" applyFont="1" applyFill="1" applyBorder="1" applyAlignment="1" applyProtection="1">
      <alignment vertical="center" readingOrder="1"/>
      <protection/>
    </xf>
    <xf numFmtId="0" fontId="4" fillId="0" borderId="43" xfId="0" applyFont="1" applyFill="1" applyBorder="1" applyAlignment="1" applyProtection="1">
      <alignment vertical="center" readingOrder="1"/>
      <protection/>
    </xf>
    <xf numFmtId="0" fontId="4" fillId="0" borderId="34" xfId="0" applyFont="1" applyFill="1" applyBorder="1" applyAlignment="1" applyProtection="1">
      <alignment vertical="center" readingOrder="1"/>
      <protection/>
    </xf>
    <xf numFmtId="0" fontId="4" fillId="0" borderId="72" xfId="0" applyFont="1" applyFill="1" applyBorder="1" applyAlignment="1" applyProtection="1">
      <alignment vertical="center" readingOrder="1"/>
      <protection/>
    </xf>
    <xf numFmtId="0" fontId="4" fillId="0" borderId="73" xfId="0" applyFont="1" applyFill="1" applyBorder="1" applyAlignment="1" applyProtection="1">
      <alignment vertical="center" readingOrder="1"/>
      <protection/>
    </xf>
    <xf numFmtId="0" fontId="4" fillId="0" borderId="36" xfId="0" applyFont="1" applyFill="1" applyBorder="1" applyAlignment="1" applyProtection="1">
      <alignment vertical="center" readingOrder="1"/>
      <protection/>
    </xf>
    <xf numFmtId="164" fontId="4" fillId="0" borderId="56" xfId="0" applyNumberFormat="1" applyFont="1" applyFill="1" applyBorder="1" applyAlignment="1" applyProtection="1">
      <alignment vertical="center" readingOrder="1"/>
      <protection/>
    </xf>
    <xf numFmtId="0" fontId="10" fillId="0" borderId="24" xfId="0" applyFont="1" applyFill="1" applyBorder="1" applyAlignment="1" applyProtection="1">
      <alignment vertical="center" readingOrder="1"/>
      <protection/>
    </xf>
    <xf numFmtId="0" fontId="4" fillId="0" borderId="43" xfId="0" applyFont="1" applyFill="1" applyBorder="1" applyAlignment="1" applyProtection="1">
      <alignment vertical="center" readingOrder="1"/>
      <protection/>
    </xf>
    <xf numFmtId="0" fontId="4" fillId="0" borderId="34" xfId="0" applyFont="1" applyFill="1" applyBorder="1" applyAlignment="1" applyProtection="1">
      <alignment vertical="center" readingOrder="1"/>
      <protection/>
    </xf>
    <xf numFmtId="164" fontId="4" fillId="0" borderId="47" xfId="0" applyNumberFormat="1" applyFont="1" applyFill="1" applyBorder="1" applyAlignment="1" applyProtection="1">
      <alignment vertical="center" readingOrder="1"/>
      <protection/>
    </xf>
    <xf numFmtId="0" fontId="4" fillId="0" borderId="21" xfId="0" applyFont="1" applyFill="1" applyBorder="1" applyAlignment="1" applyProtection="1">
      <alignment vertical="center" readingOrder="1"/>
      <protection/>
    </xf>
    <xf numFmtId="49" fontId="1" fillId="0" borderId="11" xfId="0" applyNumberFormat="1" applyFont="1" applyFill="1" applyBorder="1" applyAlignment="1" applyProtection="1">
      <alignment vertical="center" readingOrder="1"/>
      <protection/>
    </xf>
    <xf numFmtId="0" fontId="1" fillId="0" borderId="79" xfId="58" applyFont="1" applyFill="1" applyBorder="1" applyAlignment="1" applyProtection="1">
      <alignment vertical="center" readingOrder="1"/>
      <protection/>
    </xf>
    <xf numFmtId="0" fontId="1" fillId="0" borderId="86" xfId="58" applyFont="1" applyFill="1" applyBorder="1" applyAlignment="1" applyProtection="1">
      <alignment vertical="center" readingOrder="1"/>
      <protection/>
    </xf>
    <xf numFmtId="164" fontId="1" fillId="0" borderId="52" xfId="0" applyNumberFormat="1" applyFont="1" applyFill="1" applyBorder="1" applyAlignment="1" applyProtection="1">
      <alignment vertical="center" readingOrder="1"/>
      <protection locked="0"/>
    </xf>
    <xf numFmtId="0" fontId="4" fillId="0" borderId="17" xfId="0" applyFont="1" applyFill="1" applyBorder="1" applyAlignment="1" applyProtection="1">
      <alignment vertical="center" readingOrder="1"/>
      <protection/>
    </xf>
    <xf numFmtId="0" fontId="1" fillId="0" borderId="61" xfId="58" applyFont="1" applyFill="1" applyBorder="1" applyAlignment="1" applyProtection="1">
      <alignment vertical="center" readingOrder="1"/>
      <protection/>
    </xf>
    <xf numFmtId="0" fontId="1" fillId="0" borderId="35" xfId="58" applyFont="1" applyFill="1" applyBorder="1" applyAlignment="1" applyProtection="1">
      <alignment vertical="center" readingOrder="1"/>
      <protection/>
    </xf>
    <xf numFmtId="164" fontId="1" fillId="0" borderId="51" xfId="0" applyNumberFormat="1" applyFont="1" applyFill="1" applyBorder="1" applyAlignment="1" applyProtection="1">
      <alignment vertical="center" readingOrder="1"/>
      <protection locked="0"/>
    </xf>
    <xf numFmtId="0" fontId="1" fillId="0" borderId="38" xfId="58" applyFont="1" applyFill="1" applyBorder="1" applyAlignment="1" applyProtection="1">
      <alignment vertical="center" readingOrder="1"/>
      <protection/>
    </xf>
    <xf numFmtId="0" fontId="1" fillId="0" borderId="39" xfId="58" applyFont="1" applyFill="1" applyBorder="1" applyAlignment="1" applyProtection="1">
      <alignment vertical="center" readingOrder="1"/>
      <protection/>
    </xf>
    <xf numFmtId="0" fontId="4" fillId="0" borderId="16" xfId="0" applyFont="1" applyFill="1" applyBorder="1" applyAlignment="1" applyProtection="1">
      <alignment vertical="center" readingOrder="1"/>
      <protection/>
    </xf>
    <xf numFmtId="164" fontId="1" fillId="0" borderId="53" xfId="0" applyNumberFormat="1" applyFont="1" applyFill="1" applyBorder="1" applyAlignment="1" applyProtection="1">
      <alignment vertical="center" readingOrder="1"/>
      <protection locked="0"/>
    </xf>
    <xf numFmtId="0" fontId="4" fillId="0" borderId="20" xfId="0" applyFont="1" applyFill="1" applyBorder="1" applyAlignment="1" applyProtection="1">
      <alignment vertical="center" readingOrder="1"/>
      <protection/>
    </xf>
    <xf numFmtId="49" fontId="1" fillId="0" borderId="27" xfId="0" applyNumberFormat="1" applyFont="1" applyFill="1" applyBorder="1" applyAlignment="1" applyProtection="1">
      <alignment vertical="center" readingOrder="1"/>
      <protection/>
    </xf>
    <xf numFmtId="164" fontId="1" fillId="0" borderId="56" xfId="0" applyNumberFormat="1" applyFont="1" applyFill="1" applyBorder="1" applyAlignment="1" applyProtection="1">
      <alignment vertical="center" readingOrder="1"/>
      <protection locked="0"/>
    </xf>
    <xf numFmtId="0" fontId="1" fillId="0" borderId="76" xfId="58" applyFont="1" applyFill="1" applyBorder="1" applyAlignment="1" applyProtection="1">
      <alignment vertical="center" readingOrder="1"/>
      <protection/>
    </xf>
    <xf numFmtId="0" fontId="1" fillId="0" borderId="37" xfId="58" applyFont="1" applyFill="1" applyBorder="1" applyAlignment="1" applyProtection="1">
      <alignment vertical="center" readingOrder="1"/>
      <protection/>
    </xf>
    <xf numFmtId="0" fontId="4" fillId="0" borderId="23" xfId="0" applyFont="1" applyFill="1" applyBorder="1" applyAlignment="1" applyProtection="1">
      <alignment vertical="center" readingOrder="1"/>
      <protection/>
    </xf>
    <xf numFmtId="0" fontId="4" fillId="0" borderId="24" xfId="58" applyFont="1" applyFill="1" applyBorder="1" applyAlignment="1" applyProtection="1">
      <alignment vertical="center" readingOrder="1"/>
      <protection/>
    </xf>
    <xf numFmtId="0" fontId="4" fillId="0" borderId="43" xfId="58" applyFont="1" applyFill="1" applyBorder="1" applyAlignment="1" applyProtection="1">
      <alignment vertical="center" readingOrder="1"/>
      <protection/>
    </xf>
    <xf numFmtId="0" fontId="4" fillId="0" borderId="34" xfId="58" applyFont="1" applyFill="1" applyBorder="1" applyAlignment="1" applyProtection="1">
      <alignment vertical="center" readingOrder="1"/>
      <protection/>
    </xf>
    <xf numFmtId="164" fontId="4" fillId="0" borderId="47" xfId="0" applyNumberFormat="1" applyFont="1" applyFill="1" applyBorder="1" applyAlignment="1" applyProtection="1">
      <alignment vertical="center" readingOrder="1"/>
      <protection locked="0"/>
    </xf>
    <xf numFmtId="49" fontId="4" fillId="0" borderId="24" xfId="58" applyNumberFormat="1" applyFont="1" applyFill="1" applyBorder="1" applyAlignment="1" applyProtection="1">
      <alignment vertical="center" readingOrder="1"/>
      <protection/>
    </xf>
    <xf numFmtId="49" fontId="1" fillId="0" borderId="14" xfId="58" applyNumberFormat="1" applyFont="1" applyFill="1" applyBorder="1" applyAlignment="1" applyProtection="1">
      <alignment vertical="center" readingOrder="1"/>
      <protection/>
    </xf>
    <xf numFmtId="0" fontId="1" fillId="0" borderId="79" xfId="58" applyFont="1" applyFill="1" applyBorder="1" applyAlignment="1" applyProtection="1">
      <alignment vertical="center" readingOrder="1"/>
      <protection/>
    </xf>
    <xf numFmtId="0" fontId="1" fillId="0" borderId="86" xfId="58" applyFont="1" applyFill="1" applyBorder="1" applyAlignment="1" applyProtection="1">
      <alignment vertical="center" readingOrder="1"/>
      <protection/>
    </xf>
    <xf numFmtId="164" fontId="4" fillId="0" borderId="50" xfId="0" applyNumberFormat="1" applyFont="1" applyFill="1" applyBorder="1" applyAlignment="1" applyProtection="1">
      <alignment vertical="center" readingOrder="1"/>
      <protection locked="0"/>
    </xf>
    <xf numFmtId="0" fontId="4" fillId="0" borderId="22" xfId="0" applyFont="1" applyFill="1" applyBorder="1" applyAlignment="1" applyProtection="1">
      <alignment vertical="center" readingOrder="1"/>
      <protection/>
    </xf>
    <xf numFmtId="49" fontId="1" fillId="0" borderId="41" xfId="58" applyNumberFormat="1" applyFont="1" applyFill="1" applyBorder="1" applyAlignment="1" applyProtection="1">
      <alignment vertical="center" readingOrder="1"/>
      <protection/>
    </xf>
    <xf numFmtId="0" fontId="1" fillId="0" borderId="84" xfId="58" applyFont="1" applyFill="1" applyBorder="1" applyAlignment="1" applyProtection="1">
      <alignment vertical="center" readingOrder="1"/>
      <protection/>
    </xf>
    <xf numFmtId="0" fontId="1" fillId="0" borderId="83" xfId="58" applyFont="1" applyFill="1" applyBorder="1" applyAlignment="1" applyProtection="1">
      <alignment vertical="center" readingOrder="1"/>
      <protection/>
    </xf>
    <xf numFmtId="164" fontId="4" fillId="0" borderId="57" xfId="0" applyNumberFormat="1" applyFont="1" applyFill="1" applyBorder="1" applyAlignment="1" applyProtection="1">
      <alignment vertical="center" readingOrder="1"/>
      <protection locked="0"/>
    </xf>
    <xf numFmtId="0" fontId="48" fillId="0" borderId="23" xfId="0" applyFont="1" applyBorder="1" applyAlignment="1" applyProtection="1">
      <alignment vertical="center" readingOrder="1"/>
      <protection/>
    </xf>
    <xf numFmtId="0" fontId="50" fillId="0" borderId="24" xfId="0" applyFont="1" applyBorder="1" applyAlignment="1" applyProtection="1">
      <alignment readingOrder="1"/>
      <protection/>
    </xf>
    <xf numFmtId="0" fontId="52" fillId="0" borderId="74" xfId="0" applyFont="1" applyBorder="1" applyAlignment="1" applyProtection="1">
      <alignment readingOrder="1"/>
      <protection/>
    </xf>
    <xf numFmtId="0" fontId="53" fillId="0" borderId="75" xfId="0" applyFont="1" applyBorder="1" applyAlignment="1" applyProtection="1">
      <alignment readingOrder="1"/>
      <protection/>
    </xf>
    <xf numFmtId="0" fontId="53" fillId="0" borderId="34" xfId="0" applyFont="1" applyBorder="1" applyAlignment="1" applyProtection="1">
      <alignment readingOrder="1"/>
      <protection/>
    </xf>
    <xf numFmtId="0" fontId="1" fillId="0" borderId="0" xfId="0" applyFont="1" applyFill="1" applyBorder="1" applyAlignment="1" applyProtection="1">
      <alignment vertical="center" readingOrder="1"/>
      <protection/>
    </xf>
    <xf numFmtId="0" fontId="4" fillId="0" borderId="0" xfId="0" applyFont="1" applyFill="1" applyBorder="1" applyAlignment="1" applyProtection="1">
      <alignment vertical="center" readingOrder="1"/>
      <protection/>
    </xf>
    <xf numFmtId="164" fontId="4" fillId="0" borderId="0" xfId="0" applyNumberFormat="1" applyFont="1" applyFill="1" applyBorder="1" applyAlignment="1" applyProtection="1">
      <alignment vertical="center" readingOrder="1"/>
      <protection/>
    </xf>
    <xf numFmtId="0" fontId="1" fillId="0" borderId="0" xfId="0" applyFont="1" applyFill="1" applyAlignment="1" applyProtection="1">
      <alignment vertical="center" readingOrder="1"/>
      <protection/>
    </xf>
    <xf numFmtId="0" fontId="1" fillId="0" borderId="39" xfId="0" applyFont="1" applyFill="1" applyBorder="1" applyAlignment="1" applyProtection="1">
      <alignment vertical="center" readingOrder="1"/>
      <protection/>
    </xf>
    <xf numFmtId="0" fontId="4" fillId="0" borderId="75" xfId="0" applyFont="1" applyFill="1" applyBorder="1" applyAlignment="1" applyProtection="1">
      <alignment vertical="center" readingOrder="1"/>
      <protection/>
    </xf>
    <xf numFmtId="164" fontId="4" fillId="0" borderId="47" xfId="0" applyNumberFormat="1" applyFont="1" applyFill="1" applyBorder="1" applyAlignment="1" applyProtection="1">
      <alignment vertical="center" readingOrder="1"/>
      <protection/>
    </xf>
    <xf numFmtId="0" fontId="4" fillId="0" borderId="24" xfId="58" applyFont="1" applyFill="1" applyBorder="1" applyAlignment="1" applyProtection="1">
      <alignment vertical="center" readingOrder="1"/>
      <protection/>
    </xf>
    <xf numFmtId="0" fontId="4" fillId="0" borderId="43" xfId="58" applyFont="1" applyFill="1" applyBorder="1" applyAlignment="1" applyProtection="1">
      <alignment vertical="center" readingOrder="1"/>
      <protection/>
    </xf>
    <xf numFmtId="0" fontId="4" fillId="0" borderId="34" xfId="58" applyFont="1" applyFill="1" applyBorder="1" applyAlignment="1" applyProtection="1">
      <alignment vertical="center" readingOrder="1"/>
      <protection/>
    </xf>
    <xf numFmtId="0" fontId="4" fillId="0" borderId="19" xfId="0" applyFont="1" applyFill="1" applyBorder="1" applyAlignment="1" applyProtection="1">
      <alignment vertical="center" readingOrder="1"/>
      <protection/>
    </xf>
    <xf numFmtId="49" fontId="1" fillId="0" borderId="13" xfId="58" applyNumberFormat="1" applyFont="1" applyFill="1" applyBorder="1" applyAlignment="1" applyProtection="1">
      <alignment vertical="center" readingOrder="1"/>
      <protection/>
    </xf>
    <xf numFmtId="164" fontId="1" fillId="0" borderId="55" xfId="0" applyNumberFormat="1" applyFont="1" applyFill="1" applyBorder="1" applyAlignment="1" applyProtection="1">
      <alignment vertical="center" readingOrder="1"/>
      <protection locked="0"/>
    </xf>
    <xf numFmtId="0" fontId="4" fillId="0" borderId="17" xfId="0" applyFont="1" applyFill="1" applyBorder="1" applyAlignment="1" applyProtection="1">
      <alignment vertical="center" readingOrder="1"/>
      <protection/>
    </xf>
    <xf numFmtId="49" fontId="1" fillId="0" borderId="11" xfId="58" applyNumberFormat="1" applyFont="1" applyFill="1" applyBorder="1" applyAlignment="1" applyProtection="1">
      <alignment vertical="center" readingOrder="1"/>
      <protection/>
    </xf>
    <xf numFmtId="0" fontId="1" fillId="0" borderId="24" xfId="0" applyFont="1" applyFill="1" applyBorder="1" applyAlignment="1" applyProtection="1">
      <alignment vertical="center" readingOrder="1"/>
      <protection/>
    </xf>
    <xf numFmtId="0" fontId="1" fillId="0" borderId="0" xfId="0" applyFont="1" applyFill="1" applyAlignment="1" applyProtection="1">
      <alignment vertical="center" readingOrder="1"/>
      <protection/>
    </xf>
    <xf numFmtId="0" fontId="1" fillId="0" borderId="39" xfId="0" applyFont="1" applyFill="1" applyBorder="1" applyAlignment="1" applyProtection="1">
      <alignment vertical="center" readingOrder="1"/>
      <protection/>
    </xf>
    <xf numFmtId="0" fontId="1" fillId="0" borderId="75" xfId="0" applyFont="1" applyFill="1" applyBorder="1" applyAlignment="1" applyProtection="1">
      <alignment vertical="center" readingOrder="1"/>
      <protection/>
    </xf>
    <xf numFmtId="3" fontId="4" fillId="0" borderId="47" xfId="0" applyNumberFormat="1" applyFont="1" applyFill="1" applyBorder="1" applyAlignment="1" applyProtection="1">
      <alignment vertical="center" readingOrder="1"/>
      <protection locked="0"/>
    </xf>
    <xf numFmtId="0" fontId="4" fillId="0" borderId="79" xfId="0" applyFont="1" applyFill="1" applyBorder="1" applyAlignment="1" applyProtection="1">
      <alignment horizontal="center" vertical="center" readingOrder="1"/>
      <protection locked="0"/>
    </xf>
    <xf numFmtId="0" fontId="4" fillId="0" borderId="59" xfId="0" applyFont="1" applyFill="1" applyBorder="1" applyAlignment="1" applyProtection="1">
      <alignment horizontal="center" vertical="center" readingOrder="1"/>
      <protection locked="0"/>
    </xf>
    <xf numFmtId="0" fontId="4" fillId="0" borderId="43" xfId="0" applyFont="1" applyFill="1" applyBorder="1" applyAlignment="1" applyProtection="1">
      <alignment horizontal="center" vertical="center" readingOrder="1"/>
      <protection/>
    </xf>
    <xf numFmtId="0" fontId="4" fillId="0" borderId="23" xfId="0" applyFont="1" applyFill="1" applyBorder="1" applyAlignment="1" applyProtection="1">
      <alignment horizontal="center" vertical="center" readingOrder="1"/>
      <protection/>
    </xf>
    <xf numFmtId="0" fontId="4" fillId="0" borderId="24" xfId="0" applyFont="1" applyFill="1" applyBorder="1" applyAlignment="1" applyProtection="1">
      <alignment horizontal="center" vertical="center" readingOrder="1"/>
      <protection/>
    </xf>
    <xf numFmtId="0" fontId="4" fillId="0" borderId="34" xfId="0" applyFont="1" applyFill="1" applyBorder="1" applyAlignment="1" applyProtection="1">
      <alignment horizontal="center" vertical="center" readingOrder="1"/>
      <protection/>
    </xf>
    <xf numFmtId="0" fontId="4" fillId="0" borderId="47" xfId="0" applyFont="1" applyFill="1" applyBorder="1" applyAlignment="1" applyProtection="1">
      <alignment horizontal="center" vertical="center" readingOrder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readingOrder="1"/>
      <protection/>
    </xf>
    <xf numFmtId="0" fontId="4" fillId="0" borderId="87" xfId="0" applyFont="1" applyFill="1" applyBorder="1" applyAlignment="1" applyProtection="1">
      <alignment vertical="center" wrapText="1" readingOrder="1"/>
      <protection/>
    </xf>
    <xf numFmtId="49" fontId="4" fillId="0" borderId="53" xfId="0" applyNumberFormat="1" applyFont="1" applyFill="1" applyBorder="1" applyAlignment="1" applyProtection="1">
      <alignment vertical="center" readingOrder="1"/>
      <protection locked="0"/>
    </xf>
    <xf numFmtId="0" fontId="4" fillId="0" borderId="53" xfId="0" applyFont="1" applyFill="1" applyBorder="1" applyAlignment="1" applyProtection="1">
      <alignment vertical="center" wrapText="1" readingOrder="1"/>
      <protection/>
    </xf>
    <xf numFmtId="0" fontId="4" fillId="0" borderId="39" xfId="0" applyFont="1" applyFill="1" applyBorder="1" applyAlignment="1" applyProtection="1">
      <alignment vertical="center" readingOrder="1"/>
      <protection locked="0"/>
    </xf>
    <xf numFmtId="0" fontId="10" fillId="0" borderId="60" xfId="0" applyFont="1" applyFill="1" applyBorder="1" applyAlignment="1" applyProtection="1">
      <alignment readingOrder="1"/>
      <protection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54" fillId="0" borderId="14" xfId="0" applyFont="1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54" fillId="0" borderId="11" xfId="0" applyFont="1" applyBorder="1" applyAlignment="1">
      <alignment horizontal="center" vertical="justify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24" xfId="0" applyFont="1" applyBorder="1" applyAlignment="1">
      <alignment horizontal="justify"/>
    </xf>
    <xf numFmtId="0" fontId="54" fillId="0" borderId="24" xfId="0" applyFont="1" applyBorder="1" applyAlignment="1">
      <alignment horizontal="center" vertical="justify"/>
    </xf>
    <xf numFmtId="0" fontId="54" fillId="0" borderId="32" xfId="0" applyFont="1" applyBorder="1" applyAlignment="1">
      <alignment horizontal="center" vertical="justify"/>
    </xf>
    <xf numFmtId="0" fontId="0" fillId="0" borderId="86" xfId="0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54" fillId="0" borderId="35" xfId="0" applyFon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54" fillId="0" borderId="15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28" xfId="0" applyFont="1" applyBorder="1" applyAlignment="1">
      <alignment/>
    </xf>
    <xf numFmtId="0" fontId="0" fillId="0" borderId="62" xfId="0" applyBorder="1" applyAlignment="1">
      <alignment/>
    </xf>
    <xf numFmtId="0" fontId="0" fillId="0" borderId="7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35" xfId="0" applyFont="1" applyBorder="1" applyAlignment="1">
      <alignment/>
    </xf>
    <xf numFmtId="164" fontId="0" fillId="0" borderId="0" xfId="59" applyNumberFormat="1" applyFont="1" applyFill="1" applyBorder="1" applyAlignment="1" applyProtection="1">
      <alignment vertical="center"/>
      <protection locked="0"/>
    </xf>
    <xf numFmtId="0" fontId="2" fillId="0" borderId="0" xfId="59" applyFill="1" applyBorder="1" applyProtection="1">
      <alignment/>
      <protection/>
    </xf>
    <xf numFmtId="0" fontId="2" fillId="0" borderId="0" xfId="59" applyFill="1" applyBorder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0" fontId="7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center" vertical="center"/>
      <protection/>
    </xf>
    <xf numFmtId="0" fontId="17" fillId="0" borderId="0" xfId="59" applyFont="1" applyFill="1" applyBorder="1" applyAlignment="1" applyProtection="1">
      <alignment horizontal="left" vertical="center" indent="1"/>
      <protection/>
    </xf>
    <xf numFmtId="164" fontId="0" fillId="0" borderId="0" xfId="59" applyNumberFormat="1" applyFont="1" applyFill="1" applyBorder="1" applyAlignment="1" applyProtection="1">
      <alignment vertical="center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7" fillId="0" borderId="0" xfId="59" applyFont="1" applyFill="1" applyBorder="1" applyAlignment="1" applyProtection="1">
      <alignment horizontal="left" vertical="center" indent="1"/>
      <protection/>
    </xf>
    <xf numFmtId="164" fontId="3" fillId="0" borderId="0" xfId="59" applyNumberFormat="1" applyFont="1" applyFill="1" applyBorder="1" applyAlignment="1" applyProtection="1">
      <alignment vertical="center"/>
      <protection/>
    </xf>
    <xf numFmtId="0" fontId="15" fillId="0" borderId="0" xfId="59" applyFont="1" applyFill="1" applyBorder="1" applyAlignment="1" applyProtection="1">
      <alignment horizontal="left" vertical="center" indent="1"/>
      <protection/>
    </xf>
    <xf numFmtId="0" fontId="7" fillId="0" borderId="0" xfId="59" applyFont="1" applyFill="1" applyBorder="1" applyAlignment="1" applyProtection="1">
      <alignment horizontal="left" indent="1"/>
      <protection/>
    </xf>
    <xf numFmtId="164" fontId="3" fillId="0" borderId="0" xfId="59" applyNumberFormat="1" applyFont="1" applyFill="1" applyBorder="1" applyProtection="1">
      <alignment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17" fillId="0" borderId="85" xfId="58" applyFont="1" applyFill="1" applyBorder="1" applyAlignment="1">
      <alignment horizontal="justify" vertical="center" wrapText="1"/>
      <protection/>
    </xf>
    <xf numFmtId="0" fontId="27" fillId="0" borderId="85" xfId="58" applyFont="1" applyFill="1" applyBorder="1" applyAlignment="1" applyProtection="1">
      <alignment horizontal="left" vertical="center" wrapText="1"/>
      <protection/>
    </xf>
    <xf numFmtId="0" fontId="27" fillId="0" borderId="0" xfId="58" applyFont="1" applyFill="1" applyBorder="1" applyAlignment="1" applyProtection="1">
      <alignment horizontal="left" vertical="center" wrapText="1"/>
      <protection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4" fillId="0" borderId="87" xfId="0" applyNumberFormat="1" applyFont="1" applyFill="1" applyBorder="1" applyAlignment="1">
      <alignment horizontal="center" vertical="center" wrapText="1"/>
    </xf>
    <xf numFmtId="164" fontId="4" fillId="0" borderId="8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4" fillId="0" borderId="86" xfId="0" applyNumberFormat="1" applyFont="1" applyFill="1" applyBorder="1" applyAlignment="1">
      <alignment horizontal="center" vertical="center" wrapText="1"/>
    </xf>
    <xf numFmtId="164" fontId="4" fillId="0" borderId="62" xfId="0" applyNumberFormat="1" applyFont="1" applyFill="1" applyBorder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/>
    </xf>
    <xf numFmtId="0" fontId="7" fillId="0" borderId="60" xfId="0" applyFont="1" applyBorder="1" applyAlignment="1" applyProtection="1">
      <alignment horizontal="left" vertical="center" indent="2"/>
      <protection/>
    </xf>
    <xf numFmtId="0" fontId="7" fillId="0" borderId="74" xfId="0" applyFont="1" applyBorder="1" applyAlignment="1" applyProtection="1">
      <alignment horizontal="left" vertical="center" indent="2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4" xfId="0" applyFont="1" applyFill="1" applyBorder="1" applyAlignment="1" applyProtection="1">
      <alignment horizontal="right" indent="1"/>
      <protection/>
    </xf>
    <xf numFmtId="0" fontId="15" fillId="0" borderId="32" xfId="0" applyFont="1" applyFill="1" applyBorder="1" applyAlignment="1" applyProtection="1">
      <alignment horizontal="right" inden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88" xfId="0" applyFont="1" applyFill="1" applyBorder="1" applyAlignment="1" applyProtection="1">
      <alignment horizontal="center"/>
      <protection/>
    </xf>
    <xf numFmtId="0" fontId="7" fillId="0" borderId="85" xfId="0" applyFont="1" applyFill="1" applyBorder="1" applyAlignment="1" applyProtection="1">
      <alignment horizontal="center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17" fillId="0" borderId="90" xfId="0" applyFont="1" applyFill="1" applyBorder="1" applyAlignment="1" applyProtection="1">
      <alignment horizontal="left" indent="1"/>
      <protection locked="0"/>
    </xf>
    <xf numFmtId="0" fontId="17" fillId="0" borderId="91" xfId="0" applyFont="1" applyFill="1" applyBorder="1" applyAlignment="1" applyProtection="1">
      <alignment horizontal="left" indent="1"/>
      <protection locked="0"/>
    </xf>
    <xf numFmtId="0" fontId="17" fillId="0" borderId="92" xfId="0" applyFont="1" applyFill="1" applyBorder="1" applyAlignment="1" applyProtection="1">
      <alignment horizontal="left" indent="1"/>
      <protection locked="0"/>
    </xf>
    <xf numFmtId="0" fontId="17" fillId="0" borderId="72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93" xfId="0" applyFont="1" applyFill="1" applyBorder="1" applyAlignment="1" applyProtection="1">
      <alignment horizontal="left" indent="1"/>
      <protection locked="0"/>
    </xf>
    <xf numFmtId="0" fontId="7" fillId="0" borderId="60" xfId="0" applyFont="1" applyFill="1" applyBorder="1" applyAlignment="1" applyProtection="1">
      <alignment horizontal="left" indent="1"/>
      <protection/>
    </xf>
    <xf numFmtId="0" fontId="7" fillId="0" borderId="75" xfId="0" applyFont="1" applyFill="1" applyBorder="1" applyAlignment="1" applyProtection="1">
      <alignment horizontal="left" indent="1"/>
      <protection/>
    </xf>
    <xf numFmtId="0" fontId="7" fillId="0" borderId="74" xfId="0" applyFont="1" applyFill="1" applyBorder="1" applyAlignment="1" applyProtection="1">
      <alignment horizontal="left" indent="1"/>
      <protection/>
    </xf>
    <xf numFmtId="0" fontId="4" fillId="0" borderId="90" xfId="0" applyFont="1" applyFill="1" applyBorder="1" applyAlignment="1" applyProtection="1">
      <alignment horizontal="center" vertical="center" wrapText="1"/>
      <protection/>
    </xf>
    <xf numFmtId="0" fontId="4" fillId="0" borderId="92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90" xfId="0" applyFont="1" applyFill="1" applyBorder="1" applyAlignment="1" applyProtection="1">
      <alignment vertical="distributed" wrapText="1" readingOrder="1"/>
      <protection/>
    </xf>
    <xf numFmtId="0" fontId="0" fillId="0" borderId="92" xfId="0" applyBorder="1" applyAlignment="1">
      <alignment vertical="distributed" wrapText="1" readingOrder="1"/>
    </xf>
    <xf numFmtId="0" fontId="4" fillId="0" borderId="60" xfId="0" applyFont="1" applyFill="1" applyBorder="1" applyAlignment="1" applyProtection="1">
      <alignment vertical="center" readingOrder="1"/>
      <protection/>
    </xf>
    <xf numFmtId="0" fontId="0" fillId="0" borderId="74" xfId="0" applyBorder="1" applyAlignment="1">
      <alignment readingOrder="1"/>
    </xf>
    <xf numFmtId="0" fontId="2" fillId="0" borderId="0" xfId="0" applyFont="1" applyFill="1" applyAlignment="1" applyProtection="1">
      <alignment horizontal="left"/>
      <protection locked="0"/>
    </xf>
    <xf numFmtId="164" fontId="7" fillId="0" borderId="6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87" xfId="0" applyNumberFormat="1" applyFont="1" applyFill="1" applyBorder="1" applyAlignment="1" applyProtection="1">
      <alignment horizontal="center" vertical="center"/>
      <protection/>
    </xf>
    <xf numFmtId="164" fontId="7" fillId="0" borderId="83" xfId="0" applyNumberFormat="1" applyFont="1" applyFill="1" applyBorder="1" applyAlignment="1" applyProtection="1">
      <alignment horizontal="center" vertical="center"/>
      <protection/>
    </xf>
    <xf numFmtId="164" fontId="7" fillId="0" borderId="90" xfId="0" applyNumberFormat="1" applyFont="1" applyFill="1" applyBorder="1" applyAlignment="1" applyProtection="1">
      <alignment horizontal="center" vertical="center"/>
      <protection/>
    </xf>
    <xf numFmtId="164" fontId="7" fillId="0" borderId="91" xfId="0" applyNumberFormat="1" applyFont="1" applyFill="1" applyBorder="1" applyAlignment="1" applyProtection="1">
      <alignment horizontal="center" vertical="center"/>
      <protection/>
    </xf>
    <xf numFmtId="164" fontId="7" fillId="0" borderId="52" xfId="0" applyNumberFormat="1" applyFont="1" applyFill="1" applyBorder="1" applyAlignment="1" applyProtection="1">
      <alignment horizontal="center" vertical="center"/>
      <protection/>
    </xf>
    <xf numFmtId="164" fontId="7" fillId="0" borderId="87" xfId="0" applyNumberFormat="1" applyFont="1" applyFill="1" applyBorder="1" applyAlignment="1" applyProtection="1">
      <alignment horizontal="center" vertical="center" wrapText="1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0" fontId="17" fillId="0" borderId="85" xfId="0" applyFont="1" applyFill="1" applyBorder="1" applyAlignment="1">
      <alignment horizontal="justify" vertical="center" wrapText="1"/>
    </xf>
    <xf numFmtId="0" fontId="16" fillId="0" borderId="0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Border="1" applyAlignment="1" applyProtection="1">
      <alignment horizontal="center" wrapText="1"/>
      <protection/>
    </xf>
    <xf numFmtId="0" fontId="6" fillId="0" borderId="0" xfId="59" applyFont="1" applyFill="1" applyBorder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zoomScale="120" zoomScaleNormal="120" zoomScaleSheetLayoutView="130" workbookViewId="0" topLeftCell="A13">
      <selection activeCell="C73" sqref="C73"/>
    </sheetView>
  </sheetViews>
  <sheetFormatPr defaultColWidth="9.00390625" defaultRowHeight="12.75"/>
  <cols>
    <col min="1" max="1" width="7.50390625" style="52" customWidth="1"/>
    <col min="2" max="2" width="80.875" style="52" customWidth="1"/>
    <col min="3" max="5" width="12.875" style="52" customWidth="1"/>
    <col min="6" max="6" width="9.00390625" style="52" customWidth="1"/>
    <col min="7" max="16384" width="9.375" style="52" customWidth="1"/>
  </cols>
  <sheetData>
    <row r="1" spans="1:5" ht="15.75" customHeight="1">
      <c r="A1" s="51" t="s">
        <v>0</v>
      </c>
      <c r="B1" s="51"/>
      <c r="C1" s="51"/>
      <c r="D1" s="51"/>
      <c r="E1" s="51"/>
    </row>
    <row r="2" spans="1:5" ht="15.75" customHeight="1" thickBot="1">
      <c r="A2" s="928" t="s">
        <v>170</v>
      </c>
      <c r="B2" s="928"/>
      <c r="C2" s="173"/>
      <c r="D2" s="173"/>
      <c r="E2" s="607"/>
    </row>
    <row r="3" spans="1:5" ht="37.5" customHeight="1" thickBot="1">
      <c r="A3" s="400" t="s">
        <v>68</v>
      </c>
      <c r="B3" s="401" t="s">
        <v>2</v>
      </c>
      <c r="C3" s="599" t="s">
        <v>482</v>
      </c>
      <c r="D3" s="581" t="s">
        <v>483</v>
      </c>
      <c r="E3" s="625" t="s">
        <v>484</v>
      </c>
    </row>
    <row r="4" spans="1:5" s="54" customFormat="1" ht="12" customHeight="1" thickBot="1">
      <c r="A4" s="400">
        <v>1</v>
      </c>
      <c r="B4" s="401">
        <v>2</v>
      </c>
      <c r="C4" s="383">
        <v>3</v>
      </c>
      <c r="D4" s="581">
        <v>4</v>
      </c>
      <c r="E4" s="622">
        <v>5</v>
      </c>
    </row>
    <row r="5" spans="1:5" s="2" customFormat="1" ht="12" customHeight="1" thickBot="1">
      <c r="A5" s="402" t="s">
        <v>3</v>
      </c>
      <c r="B5" s="403" t="s">
        <v>207</v>
      </c>
      <c r="C5" s="384">
        <f>+C6+C13+C22</f>
        <v>70834</v>
      </c>
      <c r="D5" s="588">
        <f>+D6+D13+D22</f>
        <v>80523</v>
      </c>
      <c r="E5" s="649">
        <f>+E6+E13+E22</f>
        <v>79707</v>
      </c>
    </row>
    <row r="6" spans="1:5" s="2" customFormat="1" ht="12" customHeight="1" thickBot="1">
      <c r="A6" s="404" t="s">
        <v>4</v>
      </c>
      <c r="B6" s="405" t="s">
        <v>463</v>
      </c>
      <c r="C6" s="385">
        <f>SUM(C7:C12)</f>
        <v>54030</v>
      </c>
      <c r="D6" s="591">
        <f>SUM(D7:D12)</f>
        <v>59695</v>
      </c>
      <c r="E6" s="649">
        <f>SUM(E7:E12)</f>
        <v>65133</v>
      </c>
    </row>
    <row r="7" spans="1:5" s="2" customFormat="1" ht="12" customHeight="1">
      <c r="A7" s="406" t="s">
        <v>111</v>
      </c>
      <c r="B7" s="407" t="s">
        <v>48</v>
      </c>
      <c r="C7" s="386">
        <v>30470</v>
      </c>
      <c r="D7" s="629">
        <v>16170</v>
      </c>
      <c r="E7" s="660">
        <v>22835</v>
      </c>
    </row>
    <row r="8" spans="1:5" s="2" customFormat="1" ht="12" customHeight="1">
      <c r="A8" s="406" t="s">
        <v>112</v>
      </c>
      <c r="B8" s="407" t="s">
        <v>73</v>
      </c>
      <c r="C8" s="386"/>
      <c r="D8" s="629"/>
      <c r="E8" s="658"/>
    </row>
    <row r="9" spans="1:5" s="2" customFormat="1" ht="12" customHeight="1">
      <c r="A9" s="406" t="s">
        <v>113</v>
      </c>
      <c r="B9" s="407" t="s">
        <v>49</v>
      </c>
      <c r="C9" s="386">
        <v>23560</v>
      </c>
      <c r="D9" s="629">
        <v>17587</v>
      </c>
      <c r="E9" s="658">
        <v>18715</v>
      </c>
    </row>
    <row r="10" spans="1:5" s="2" customFormat="1" ht="12" customHeight="1">
      <c r="A10" s="406" t="s">
        <v>114</v>
      </c>
      <c r="B10" s="407" t="s">
        <v>209</v>
      </c>
      <c r="C10" s="386"/>
      <c r="D10" s="629">
        <v>50</v>
      </c>
      <c r="E10" s="658">
        <v>827</v>
      </c>
    </row>
    <row r="11" spans="1:5" s="2" customFormat="1" ht="12" customHeight="1">
      <c r="A11" s="406" t="s">
        <v>115</v>
      </c>
      <c r="B11" s="407" t="s">
        <v>210</v>
      </c>
      <c r="C11" s="386"/>
      <c r="D11" s="629">
        <v>5914</v>
      </c>
      <c r="E11" s="658">
        <v>2782</v>
      </c>
    </row>
    <row r="12" spans="1:5" s="2" customFormat="1" ht="12" customHeight="1" thickBot="1">
      <c r="A12" s="406" t="s">
        <v>122</v>
      </c>
      <c r="B12" s="407" t="s">
        <v>211</v>
      </c>
      <c r="C12" s="386"/>
      <c r="D12" s="629">
        <v>19974</v>
      </c>
      <c r="E12" s="657">
        <v>19974</v>
      </c>
    </row>
    <row r="13" spans="1:5" s="2" customFormat="1" ht="12" customHeight="1" thickBot="1">
      <c r="A13" s="404" t="s">
        <v>5</v>
      </c>
      <c r="B13" s="405" t="s">
        <v>212</v>
      </c>
      <c r="C13" s="387">
        <f>SUM(C14:C21)</f>
        <v>16724</v>
      </c>
      <c r="D13" s="591">
        <f>SUM(D14:D21)</f>
        <v>20809</v>
      </c>
      <c r="E13" s="649">
        <f>SUM(E14:E21)</f>
        <v>14445</v>
      </c>
    </row>
    <row r="14" spans="1:5" s="2" customFormat="1" ht="12" customHeight="1">
      <c r="A14" s="408" t="s">
        <v>83</v>
      </c>
      <c r="B14" s="409" t="s">
        <v>217</v>
      </c>
      <c r="C14" s="388"/>
      <c r="D14" s="639"/>
      <c r="E14" s="601"/>
    </row>
    <row r="15" spans="1:5" s="2" customFormat="1" ht="12" customHeight="1">
      <c r="A15" s="406" t="s">
        <v>84</v>
      </c>
      <c r="B15" s="407" t="s">
        <v>218</v>
      </c>
      <c r="C15" s="386"/>
      <c r="D15" s="629"/>
      <c r="E15" s="600"/>
    </row>
    <row r="16" spans="1:5" s="2" customFormat="1" ht="12" customHeight="1">
      <c r="A16" s="406" t="s">
        <v>85</v>
      </c>
      <c r="B16" s="407" t="s">
        <v>219</v>
      </c>
      <c r="C16" s="386">
        <v>16694</v>
      </c>
      <c r="D16" s="629">
        <v>16694</v>
      </c>
      <c r="E16" s="658">
        <v>9836</v>
      </c>
    </row>
    <row r="17" spans="1:5" s="2" customFormat="1" ht="12" customHeight="1">
      <c r="A17" s="406" t="s">
        <v>86</v>
      </c>
      <c r="B17" s="407" t="s">
        <v>220</v>
      </c>
      <c r="C17" s="386"/>
      <c r="D17" s="629">
        <v>3000</v>
      </c>
      <c r="E17" s="600">
        <v>3216</v>
      </c>
    </row>
    <row r="18" spans="1:5" s="2" customFormat="1" ht="12" customHeight="1">
      <c r="A18" s="410" t="s">
        <v>213</v>
      </c>
      <c r="B18" s="411" t="s">
        <v>221</v>
      </c>
      <c r="C18" s="389"/>
      <c r="D18" s="640"/>
      <c r="E18" s="600"/>
    </row>
    <row r="19" spans="1:5" s="2" customFormat="1" ht="12" customHeight="1">
      <c r="A19" s="406" t="s">
        <v>214</v>
      </c>
      <c r="B19" s="407" t="s">
        <v>222</v>
      </c>
      <c r="C19" s="386"/>
      <c r="D19" s="629">
        <v>800</v>
      </c>
      <c r="E19" s="600">
        <v>868</v>
      </c>
    </row>
    <row r="20" spans="1:5" s="2" customFormat="1" ht="12" customHeight="1">
      <c r="A20" s="406" t="s">
        <v>215</v>
      </c>
      <c r="B20" s="407" t="s">
        <v>223</v>
      </c>
      <c r="C20" s="386">
        <v>30</v>
      </c>
      <c r="D20" s="629">
        <v>30</v>
      </c>
      <c r="E20" s="658">
        <v>212</v>
      </c>
    </row>
    <row r="21" spans="1:5" s="2" customFormat="1" ht="12" customHeight="1" thickBot="1">
      <c r="A21" s="412" t="s">
        <v>216</v>
      </c>
      <c r="B21" s="413" t="s">
        <v>224</v>
      </c>
      <c r="C21" s="390"/>
      <c r="D21" s="641">
        <v>285</v>
      </c>
      <c r="E21" s="657">
        <v>313</v>
      </c>
    </row>
    <row r="22" spans="1:5" s="2" customFormat="1" ht="12" customHeight="1" thickBot="1">
      <c r="A22" s="404" t="s">
        <v>225</v>
      </c>
      <c r="B22" s="405" t="s">
        <v>227</v>
      </c>
      <c r="C22" s="391">
        <v>80</v>
      </c>
      <c r="D22" s="642">
        <v>19</v>
      </c>
      <c r="E22" s="649">
        <v>129</v>
      </c>
    </row>
    <row r="23" spans="1:5" s="2" customFormat="1" ht="12" customHeight="1" thickBot="1">
      <c r="A23" s="404" t="s">
        <v>7</v>
      </c>
      <c r="B23" s="405" t="s">
        <v>464</v>
      </c>
      <c r="C23" s="387">
        <f>SUM(C24:C31)</f>
        <v>64200</v>
      </c>
      <c r="D23" s="591">
        <f>SUM(D24:D31)</f>
        <v>71856</v>
      </c>
      <c r="E23" s="649">
        <f>SUM(E24:E31)</f>
        <v>71855</v>
      </c>
    </row>
    <row r="24" spans="1:5" s="2" customFormat="1" ht="12" customHeight="1">
      <c r="A24" s="414" t="s">
        <v>89</v>
      </c>
      <c r="B24" s="415" t="s">
        <v>234</v>
      </c>
      <c r="C24" s="392">
        <v>9071</v>
      </c>
      <c r="D24" s="630">
        <v>41359</v>
      </c>
      <c r="E24" s="660">
        <v>41359</v>
      </c>
    </row>
    <row r="25" spans="1:5" s="2" customFormat="1" ht="12" customHeight="1">
      <c r="A25" s="406" t="s">
        <v>90</v>
      </c>
      <c r="B25" s="407" t="s">
        <v>235</v>
      </c>
      <c r="C25" s="386">
        <v>12319</v>
      </c>
      <c r="D25" s="629">
        <v>14599</v>
      </c>
      <c r="E25" s="658">
        <v>14599</v>
      </c>
    </row>
    <row r="26" spans="1:5" s="2" customFormat="1" ht="12" customHeight="1">
      <c r="A26" s="406" t="s">
        <v>91</v>
      </c>
      <c r="B26" s="407" t="s">
        <v>236</v>
      </c>
      <c r="C26" s="386">
        <v>5315</v>
      </c>
      <c r="D26" s="629">
        <v>9807</v>
      </c>
      <c r="E26" s="658">
        <v>9807</v>
      </c>
    </row>
    <row r="27" spans="1:5" s="2" customFormat="1" ht="12" customHeight="1">
      <c r="A27" s="416" t="s">
        <v>229</v>
      </c>
      <c r="B27" s="407" t="s">
        <v>94</v>
      </c>
      <c r="C27" s="393">
        <v>37495</v>
      </c>
      <c r="D27" s="643">
        <v>2028</v>
      </c>
      <c r="E27" s="658">
        <v>2027</v>
      </c>
    </row>
    <row r="28" spans="1:5" s="2" customFormat="1" ht="12" customHeight="1">
      <c r="A28" s="416" t="s">
        <v>230</v>
      </c>
      <c r="B28" s="407" t="s">
        <v>237</v>
      </c>
      <c r="C28" s="393"/>
      <c r="D28" s="643"/>
      <c r="E28" s="600"/>
    </row>
    <row r="29" spans="1:5" s="2" customFormat="1" ht="12" customHeight="1">
      <c r="A29" s="406" t="s">
        <v>231</v>
      </c>
      <c r="B29" s="407" t="s">
        <v>238</v>
      </c>
      <c r="C29" s="386"/>
      <c r="D29" s="629"/>
      <c r="E29" s="600"/>
    </row>
    <row r="30" spans="1:5" s="2" customFormat="1" ht="12" customHeight="1">
      <c r="A30" s="406" t="s">
        <v>232</v>
      </c>
      <c r="B30" s="407" t="s">
        <v>239</v>
      </c>
      <c r="C30" s="386"/>
      <c r="D30" s="629"/>
      <c r="E30" s="600"/>
    </row>
    <row r="31" spans="1:5" s="2" customFormat="1" ht="12" customHeight="1" thickBot="1">
      <c r="A31" s="406" t="s">
        <v>233</v>
      </c>
      <c r="B31" s="407" t="s">
        <v>240</v>
      </c>
      <c r="C31" s="386"/>
      <c r="D31" s="629">
        <v>4063</v>
      </c>
      <c r="E31" s="657">
        <v>4063</v>
      </c>
    </row>
    <row r="32" spans="1:5" s="2" customFormat="1" ht="12" customHeight="1" thickBot="1">
      <c r="A32" s="404" t="s">
        <v>8</v>
      </c>
      <c r="B32" s="405" t="s">
        <v>465</v>
      </c>
      <c r="C32" s="387">
        <f>+C33+C39</f>
        <v>9722</v>
      </c>
      <c r="D32" s="591">
        <f>SUM(D33,D39)</f>
        <v>29595</v>
      </c>
      <c r="E32" s="649">
        <f>SUM(E33,E39)</f>
        <v>43390</v>
      </c>
    </row>
    <row r="33" spans="1:5" s="2" customFormat="1" ht="12" customHeight="1">
      <c r="A33" s="414" t="s">
        <v>92</v>
      </c>
      <c r="B33" s="417" t="s">
        <v>243</v>
      </c>
      <c r="C33" s="394">
        <f>SUM(C34:C38)</f>
        <v>9722</v>
      </c>
      <c r="D33" s="644">
        <f>SUM(D34:D38)</f>
        <v>19095</v>
      </c>
      <c r="E33" s="601">
        <f>SUM(E34:E38)</f>
        <v>20967</v>
      </c>
    </row>
    <row r="34" spans="1:5" s="2" customFormat="1" ht="12" customHeight="1">
      <c r="A34" s="406" t="s">
        <v>95</v>
      </c>
      <c r="B34" s="418" t="s">
        <v>244</v>
      </c>
      <c r="C34" s="386"/>
      <c r="D34" s="629"/>
      <c r="E34" s="600"/>
    </row>
    <row r="35" spans="1:5" s="2" customFormat="1" ht="12" customHeight="1">
      <c r="A35" s="406" t="s">
        <v>96</v>
      </c>
      <c r="B35" s="418" t="s">
        <v>245</v>
      </c>
      <c r="C35" s="386"/>
      <c r="D35" s="629"/>
      <c r="E35" s="600"/>
    </row>
    <row r="36" spans="1:5" s="2" customFormat="1" ht="12" customHeight="1">
      <c r="A36" s="406" t="s">
        <v>97</v>
      </c>
      <c r="B36" s="418" t="s">
        <v>246</v>
      </c>
      <c r="C36" s="386">
        <v>9722</v>
      </c>
      <c r="D36" s="629">
        <v>9722</v>
      </c>
      <c r="E36" s="658">
        <v>10228</v>
      </c>
    </row>
    <row r="37" spans="1:5" s="2" customFormat="1" ht="12" customHeight="1">
      <c r="A37" s="406" t="s">
        <v>98</v>
      </c>
      <c r="B37" s="418" t="s">
        <v>51</v>
      </c>
      <c r="C37" s="386"/>
      <c r="D37" s="629"/>
      <c r="E37" s="600"/>
    </row>
    <row r="38" spans="1:5" s="2" customFormat="1" ht="12" customHeight="1">
      <c r="A38" s="406" t="s">
        <v>241</v>
      </c>
      <c r="B38" s="418" t="s">
        <v>247</v>
      </c>
      <c r="C38" s="386"/>
      <c r="D38" s="629">
        <v>9373</v>
      </c>
      <c r="E38" s="658">
        <v>10739</v>
      </c>
    </row>
    <row r="39" spans="1:5" s="2" customFormat="1" ht="12" customHeight="1">
      <c r="A39" s="406" t="s">
        <v>93</v>
      </c>
      <c r="B39" s="417" t="s">
        <v>248</v>
      </c>
      <c r="C39" s="395">
        <f>SUM(C40:C44)</f>
        <v>0</v>
      </c>
      <c r="D39" s="644">
        <f>SUM(D40,D44)</f>
        <v>10500</v>
      </c>
      <c r="E39" s="659">
        <f>SUM(E40,E44)</f>
        <v>22423</v>
      </c>
    </row>
    <row r="40" spans="1:5" s="2" customFormat="1" ht="12" customHeight="1">
      <c r="A40" s="406" t="s">
        <v>101</v>
      </c>
      <c r="B40" s="418" t="s">
        <v>244</v>
      </c>
      <c r="C40" s="386"/>
      <c r="D40" s="629"/>
      <c r="E40" s="600"/>
    </row>
    <row r="41" spans="1:5" s="2" customFormat="1" ht="12" customHeight="1">
      <c r="A41" s="406" t="s">
        <v>102</v>
      </c>
      <c r="B41" s="418" t="s">
        <v>245</v>
      </c>
      <c r="C41" s="386"/>
      <c r="D41" s="629"/>
      <c r="E41" s="600"/>
    </row>
    <row r="42" spans="1:5" s="2" customFormat="1" ht="12" customHeight="1">
      <c r="A42" s="406" t="s">
        <v>103</v>
      </c>
      <c r="B42" s="418" t="s">
        <v>246</v>
      </c>
      <c r="C42" s="386"/>
      <c r="D42" s="629"/>
      <c r="E42" s="600"/>
    </row>
    <row r="43" spans="1:5" s="2" customFormat="1" ht="12" customHeight="1">
      <c r="A43" s="406" t="s">
        <v>104</v>
      </c>
      <c r="B43" s="418" t="s">
        <v>51</v>
      </c>
      <c r="C43" s="386"/>
      <c r="D43" s="629"/>
      <c r="E43" s="600"/>
    </row>
    <row r="44" spans="1:5" s="2" customFormat="1" ht="12" customHeight="1" thickBot="1">
      <c r="A44" s="416" t="s">
        <v>242</v>
      </c>
      <c r="B44" s="419" t="s">
        <v>431</v>
      </c>
      <c r="C44" s="393"/>
      <c r="D44" s="643">
        <v>10500</v>
      </c>
      <c r="E44" s="657">
        <v>22423</v>
      </c>
    </row>
    <row r="45" spans="1:5" s="2" customFormat="1" ht="12" customHeight="1" thickBot="1">
      <c r="A45" s="404" t="s">
        <v>249</v>
      </c>
      <c r="B45" s="405" t="s">
        <v>466</v>
      </c>
      <c r="C45" s="387">
        <f>SUM(C46:C48)</f>
        <v>0</v>
      </c>
      <c r="D45" s="591">
        <f>SUM(D46:D48)</f>
        <v>0</v>
      </c>
      <c r="E45" s="603">
        <f>SUM(E46:E48)</f>
        <v>0</v>
      </c>
    </row>
    <row r="46" spans="1:5" s="2" customFormat="1" ht="12" customHeight="1">
      <c r="A46" s="414" t="s">
        <v>99</v>
      </c>
      <c r="B46" s="415" t="s">
        <v>252</v>
      </c>
      <c r="C46" s="392"/>
      <c r="D46" s="628"/>
      <c r="E46" s="601"/>
    </row>
    <row r="47" spans="1:5" s="2" customFormat="1" ht="12" customHeight="1">
      <c r="A47" s="410" t="s">
        <v>100</v>
      </c>
      <c r="B47" s="407" t="s">
        <v>253</v>
      </c>
      <c r="C47" s="605"/>
      <c r="D47" s="633"/>
      <c r="E47" s="600"/>
    </row>
    <row r="48" spans="1:5" s="2" customFormat="1" ht="12" customHeight="1" thickBot="1">
      <c r="A48" s="416" t="s">
        <v>251</v>
      </c>
      <c r="B48" s="420" t="s">
        <v>175</v>
      </c>
      <c r="C48" s="393"/>
      <c r="D48" s="634"/>
      <c r="E48" s="602"/>
    </row>
    <row r="49" spans="1:5" s="2" customFormat="1" ht="12" customHeight="1" thickBot="1">
      <c r="A49" s="404" t="s">
        <v>10</v>
      </c>
      <c r="B49" s="405" t="s">
        <v>467</v>
      </c>
      <c r="C49" s="387">
        <f>+C50+C51</f>
        <v>28373</v>
      </c>
      <c r="D49" s="591">
        <f>SUM(D50:D51)</f>
        <v>11078</v>
      </c>
      <c r="E49" s="649">
        <f>SUM(E50:E51)</f>
        <v>11093</v>
      </c>
    </row>
    <row r="50" spans="1:5" s="2" customFormat="1" ht="12" customHeight="1">
      <c r="A50" s="414" t="s">
        <v>255</v>
      </c>
      <c r="B50" s="407" t="s">
        <v>154</v>
      </c>
      <c r="C50" s="392">
        <v>9373</v>
      </c>
      <c r="D50" s="630">
        <v>578</v>
      </c>
      <c r="E50" s="601">
        <v>579</v>
      </c>
    </row>
    <row r="51" spans="1:5" s="2" customFormat="1" ht="12" customHeight="1" thickBot="1">
      <c r="A51" s="410" t="s">
        <v>256</v>
      </c>
      <c r="B51" s="407" t="s">
        <v>155</v>
      </c>
      <c r="C51" s="389">
        <v>19000</v>
      </c>
      <c r="D51" s="640">
        <v>10500</v>
      </c>
      <c r="E51" s="656">
        <v>10514</v>
      </c>
    </row>
    <row r="52" spans="1:7" s="2" customFormat="1" ht="17.25" customHeight="1" thickBot="1">
      <c r="A52" s="404" t="s">
        <v>257</v>
      </c>
      <c r="B52" s="405" t="s">
        <v>258</v>
      </c>
      <c r="C52" s="385"/>
      <c r="D52" s="591"/>
      <c r="E52" s="604"/>
      <c r="G52" s="55"/>
    </row>
    <row r="53" spans="1:5" s="2" customFormat="1" ht="12" customHeight="1" thickBot="1">
      <c r="A53" s="404" t="s">
        <v>12</v>
      </c>
      <c r="B53" s="421" t="s">
        <v>259</v>
      </c>
      <c r="C53" s="396">
        <f>+C5+C23+C32+C45+C49+C52</f>
        <v>173129</v>
      </c>
      <c r="D53" s="645">
        <f>+D5+D23+D32+D45+D49+D52</f>
        <v>193052</v>
      </c>
      <c r="E53" s="650">
        <f>+E5+E23+E32+E45+E49+E52</f>
        <v>206045</v>
      </c>
    </row>
    <row r="54" spans="1:5" s="2" customFormat="1" ht="12" customHeight="1" thickBot="1">
      <c r="A54" s="422" t="s">
        <v>13</v>
      </c>
      <c r="B54" s="405" t="s">
        <v>459</v>
      </c>
      <c r="C54" s="387">
        <f>SUM(C55:C56)</f>
        <v>3870</v>
      </c>
      <c r="D54" s="591">
        <f>SUM(D55:D56)</f>
        <v>4078</v>
      </c>
      <c r="E54" s="651">
        <f>SUM(E55:E56)</f>
        <v>30361</v>
      </c>
    </row>
    <row r="55" spans="1:5" s="2" customFormat="1" ht="12" customHeight="1">
      <c r="A55" s="408" t="s">
        <v>166</v>
      </c>
      <c r="B55" s="409" t="s">
        <v>261</v>
      </c>
      <c r="C55" s="388">
        <v>3870</v>
      </c>
      <c r="D55" s="639">
        <v>4078</v>
      </c>
      <c r="E55" s="652">
        <v>30361</v>
      </c>
    </row>
    <row r="56" spans="1:5" s="2" customFormat="1" ht="12" customHeight="1" thickBot="1">
      <c r="A56" s="412" t="s">
        <v>167</v>
      </c>
      <c r="B56" s="413" t="s">
        <v>262</v>
      </c>
      <c r="C56" s="390"/>
      <c r="D56" s="641"/>
      <c r="E56" s="606"/>
    </row>
    <row r="57" spans="1:5" s="2" customFormat="1" ht="12" customHeight="1" thickBot="1">
      <c r="A57" s="422" t="s">
        <v>14</v>
      </c>
      <c r="B57" s="405" t="s">
        <v>263</v>
      </c>
      <c r="C57" s="387">
        <f>SUM(C58,C65)</f>
        <v>2000</v>
      </c>
      <c r="D57" s="588">
        <f>SUM(D58:D65)</f>
        <v>0</v>
      </c>
      <c r="E57" s="601">
        <f>SUM(E58:E65)</f>
        <v>0</v>
      </c>
    </row>
    <row r="58" spans="1:5" s="2" customFormat="1" ht="12" customHeight="1">
      <c r="A58" s="408" t="s">
        <v>264</v>
      </c>
      <c r="B58" s="417" t="s">
        <v>280</v>
      </c>
      <c r="C58" s="397">
        <f>SUM(C59:C64)</f>
        <v>2000</v>
      </c>
      <c r="D58" s="646"/>
      <c r="E58" s="600"/>
    </row>
    <row r="59" spans="1:5" s="2" customFormat="1" ht="12" customHeight="1">
      <c r="A59" s="414" t="s">
        <v>279</v>
      </c>
      <c r="B59" s="423" t="s">
        <v>281</v>
      </c>
      <c r="C59" s="386"/>
      <c r="D59" s="629"/>
      <c r="E59" s="600"/>
    </row>
    <row r="60" spans="1:5" s="2" customFormat="1" ht="12" customHeight="1">
      <c r="A60" s="414" t="s">
        <v>265</v>
      </c>
      <c r="B60" s="423" t="s">
        <v>282</v>
      </c>
      <c r="C60" s="386">
        <v>0</v>
      </c>
      <c r="D60" s="630"/>
      <c r="E60" s="600"/>
    </row>
    <row r="61" spans="1:5" s="2" customFormat="1" ht="12" customHeight="1">
      <c r="A61" s="414" t="s">
        <v>266</v>
      </c>
      <c r="B61" s="423" t="s">
        <v>481</v>
      </c>
      <c r="C61" s="389">
        <v>2000</v>
      </c>
      <c r="D61" s="629">
        <v>0</v>
      </c>
      <c r="E61" s="600">
        <v>0</v>
      </c>
    </row>
    <row r="62" spans="1:5" s="2" customFormat="1" ht="12" customHeight="1">
      <c r="A62" s="414" t="s">
        <v>267</v>
      </c>
      <c r="B62" s="423" t="s">
        <v>284</v>
      </c>
      <c r="C62" s="393"/>
      <c r="D62" s="631"/>
      <c r="E62" s="600"/>
    </row>
    <row r="63" spans="1:5" s="2" customFormat="1" ht="12" customHeight="1">
      <c r="A63" s="414" t="s">
        <v>268</v>
      </c>
      <c r="B63" s="423" t="s">
        <v>285</v>
      </c>
      <c r="C63" s="393"/>
      <c r="D63" s="631"/>
      <c r="E63" s="600"/>
    </row>
    <row r="64" spans="1:5" s="2" customFormat="1" ht="12" customHeight="1">
      <c r="A64" s="414" t="s">
        <v>269</v>
      </c>
      <c r="B64" s="423" t="s">
        <v>287</v>
      </c>
      <c r="C64" s="393"/>
      <c r="D64" s="631"/>
      <c r="E64" s="600"/>
    </row>
    <row r="65" spans="1:5" s="2" customFormat="1" ht="12" customHeight="1">
      <c r="A65" s="414" t="s">
        <v>270</v>
      </c>
      <c r="B65" s="417" t="s">
        <v>288</v>
      </c>
      <c r="C65" s="398">
        <f>SUM(C66:C72)</f>
        <v>0</v>
      </c>
      <c r="D65" s="635"/>
      <c r="E65" s="600"/>
    </row>
    <row r="66" spans="1:5" s="2" customFormat="1" ht="12" customHeight="1">
      <c r="A66" s="414" t="s">
        <v>271</v>
      </c>
      <c r="B66" s="423" t="s">
        <v>281</v>
      </c>
      <c r="C66" s="386"/>
      <c r="D66" s="631"/>
      <c r="E66" s="600"/>
    </row>
    <row r="67" spans="1:5" s="2" customFormat="1" ht="12" customHeight="1">
      <c r="A67" s="414" t="s">
        <v>272</v>
      </c>
      <c r="B67" s="423" t="s">
        <v>176</v>
      </c>
      <c r="C67" s="386"/>
      <c r="D67" s="636"/>
      <c r="E67" s="600"/>
    </row>
    <row r="68" spans="1:5" s="2" customFormat="1" ht="12" customHeight="1">
      <c r="A68" s="414" t="s">
        <v>273</v>
      </c>
      <c r="B68" s="423" t="s">
        <v>177</v>
      </c>
      <c r="C68" s="389"/>
      <c r="D68" s="631"/>
      <c r="E68" s="600"/>
    </row>
    <row r="69" spans="1:5" s="2" customFormat="1" ht="12" customHeight="1">
      <c r="A69" s="414" t="s">
        <v>274</v>
      </c>
      <c r="B69" s="423" t="s">
        <v>283</v>
      </c>
      <c r="C69" s="386"/>
      <c r="D69" s="631"/>
      <c r="E69" s="600"/>
    </row>
    <row r="70" spans="1:5" s="2" customFormat="1" ht="12" customHeight="1">
      <c r="A70" s="410" t="s">
        <v>275</v>
      </c>
      <c r="B70" s="419" t="s">
        <v>289</v>
      </c>
      <c r="C70" s="389"/>
      <c r="D70" s="637"/>
      <c r="E70" s="600"/>
    </row>
    <row r="71" spans="1:5" s="2" customFormat="1" ht="12" customHeight="1">
      <c r="A71" s="406" t="s">
        <v>276</v>
      </c>
      <c r="B71" s="419" t="s">
        <v>285</v>
      </c>
      <c r="C71" s="386"/>
      <c r="D71" s="632"/>
      <c r="E71" s="600"/>
    </row>
    <row r="72" spans="1:5" s="2" customFormat="1" ht="12" customHeight="1" thickBot="1">
      <c r="A72" s="424" t="s">
        <v>277</v>
      </c>
      <c r="B72" s="425" t="s">
        <v>290</v>
      </c>
      <c r="C72" s="399"/>
      <c r="D72" s="638"/>
      <c r="E72" s="602"/>
    </row>
    <row r="73" spans="1:6" s="2" customFormat="1" ht="15" customHeight="1" thickBot="1">
      <c r="A73" s="404" t="s">
        <v>15</v>
      </c>
      <c r="B73" s="405" t="s">
        <v>278</v>
      </c>
      <c r="C73" s="387">
        <f>+C53+C54+C57</f>
        <v>178999</v>
      </c>
      <c r="D73" s="591">
        <f>+D53+D54+D57</f>
        <v>197130</v>
      </c>
      <c r="E73" s="649">
        <f>+E53+E54+E57</f>
        <v>236406</v>
      </c>
      <c r="F73" s="183"/>
    </row>
    <row r="74" spans="1:5" s="2" customFormat="1" ht="22.5" customHeight="1">
      <c r="A74" s="926"/>
      <c r="B74" s="926"/>
      <c r="C74" s="926"/>
      <c r="D74" s="926"/>
      <c r="E74" s="927"/>
    </row>
    <row r="75" spans="1:5" s="2" customFormat="1" ht="12.75" customHeight="1">
      <c r="A75" s="6"/>
      <c r="B75" s="7"/>
      <c r="C75" s="7"/>
      <c r="D75" s="7"/>
      <c r="E75" s="1"/>
    </row>
    <row r="76" spans="1:5" ht="16.5" customHeight="1">
      <c r="A76" s="931" t="s">
        <v>32</v>
      </c>
      <c r="B76" s="931"/>
      <c r="C76" s="931"/>
      <c r="D76" s="931"/>
      <c r="E76" s="931"/>
    </row>
    <row r="77" spans="1:5" ht="16.5" customHeight="1" thickBot="1">
      <c r="A77" s="928" t="s">
        <v>171</v>
      </c>
      <c r="B77" s="928"/>
      <c r="C77" s="173"/>
      <c r="D77" s="173"/>
      <c r="E77" s="607"/>
    </row>
    <row r="78" spans="1:5" ht="37.5" customHeight="1" thickBot="1">
      <c r="A78" s="400" t="s">
        <v>1</v>
      </c>
      <c r="B78" s="401" t="s">
        <v>33</v>
      </c>
      <c r="C78" s="53" t="s">
        <v>482</v>
      </c>
      <c r="D78" s="200" t="s">
        <v>483</v>
      </c>
      <c r="E78" s="623" t="s">
        <v>484</v>
      </c>
    </row>
    <row r="79" spans="1:5" s="54" customFormat="1" ht="12" customHeight="1" thickBot="1">
      <c r="A79" s="400">
        <v>1</v>
      </c>
      <c r="B79" s="401">
        <v>2</v>
      </c>
      <c r="C79" s="48">
        <v>3</v>
      </c>
      <c r="D79" s="201">
        <v>4</v>
      </c>
      <c r="E79" s="624">
        <v>5</v>
      </c>
    </row>
    <row r="80" spans="1:5" ht="12" customHeight="1" thickBot="1">
      <c r="A80" s="402" t="s">
        <v>3</v>
      </c>
      <c r="B80" s="426" t="s">
        <v>468</v>
      </c>
      <c r="C80" s="451">
        <f>SUM(C81:C93)</f>
        <v>163881</v>
      </c>
      <c r="D80" s="588">
        <f>SUM(D81:D85)</f>
        <v>178025</v>
      </c>
      <c r="E80" s="649">
        <f>SUM(E81:E85)</f>
        <v>178731</v>
      </c>
    </row>
    <row r="81" spans="1:5" ht="12" customHeight="1">
      <c r="A81" s="408" t="s">
        <v>105</v>
      </c>
      <c r="B81" s="409" t="s">
        <v>34</v>
      </c>
      <c r="C81" s="452">
        <v>22588</v>
      </c>
      <c r="D81" s="639">
        <v>71676</v>
      </c>
      <c r="E81" s="653">
        <v>71601</v>
      </c>
    </row>
    <row r="82" spans="1:5" ht="12" customHeight="1">
      <c r="A82" s="406" t="s">
        <v>106</v>
      </c>
      <c r="B82" s="407" t="s">
        <v>292</v>
      </c>
      <c r="C82" s="453">
        <v>5913</v>
      </c>
      <c r="D82" s="629">
        <v>18262</v>
      </c>
      <c r="E82" s="654">
        <v>18249</v>
      </c>
    </row>
    <row r="83" spans="1:5" ht="12" customHeight="1">
      <c r="A83" s="406" t="s">
        <v>107</v>
      </c>
      <c r="B83" s="407" t="s">
        <v>153</v>
      </c>
      <c r="C83" s="454">
        <v>19827</v>
      </c>
      <c r="D83" s="643">
        <v>60877</v>
      </c>
      <c r="E83" s="654">
        <v>60352</v>
      </c>
    </row>
    <row r="84" spans="1:5" ht="12" customHeight="1">
      <c r="A84" s="406" t="s">
        <v>108</v>
      </c>
      <c r="B84" s="598" t="s">
        <v>293</v>
      </c>
      <c r="C84" s="454"/>
      <c r="D84" s="629"/>
      <c r="E84" s="654"/>
    </row>
    <row r="85" spans="1:5" ht="12" customHeight="1">
      <c r="A85" s="406" t="s">
        <v>117</v>
      </c>
      <c r="B85" s="427" t="s">
        <v>294</v>
      </c>
      <c r="C85" s="454">
        <v>6051</v>
      </c>
      <c r="D85" s="629">
        <v>27210</v>
      </c>
      <c r="E85" s="654">
        <v>28529</v>
      </c>
    </row>
    <row r="86" spans="1:5" ht="12" customHeight="1">
      <c r="A86" s="406" t="s">
        <v>109</v>
      </c>
      <c r="B86" s="407" t="s">
        <v>344</v>
      </c>
      <c r="C86" s="454">
        <v>90</v>
      </c>
      <c r="D86" s="643"/>
      <c r="E86" s="654"/>
    </row>
    <row r="87" spans="1:5" ht="12" customHeight="1">
      <c r="A87" s="406" t="s">
        <v>110</v>
      </c>
      <c r="B87" s="428" t="s">
        <v>345</v>
      </c>
      <c r="C87" s="454">
        <v>11942</v>
      </c>
      <c r="D87" s="626" t="s">
        <v>531</v>
      </c>
      <c r="E87" s="654">
        <v>12378</v>
      </c>
    </row>
    <row r="88" spans="1:5" ht="12" customHeight="1">
      <c r="A88" s="406" t="s">
        <v>118</v>
      </c>
      <c r="B88" s="428" t="s">
        <v>346</v>
      </c>
      <c r="C88" s="454"/>
      <c r="D88" s="647"/>
      <c r="E88" s="654"/>
    </row>
    <row r="89" spans="1:5" ht="12" customHeight="1">
      <c r="A89" s="406" t="s">
        <v>119</v>
      </c>
      <c r="B89" s="429" t="s">
        <v>347</v>
      </c>
      <c r="C89" s="454">
        <v>12000</v>
      </c>
      <c r="D89" s="627" t="s">
        <v>485</v>
      </c>
      <c r="E89" s="654">
        <v>14458</v>
      </c>
    </row>
    <row r="90" spans="1:5" ht="12" customHeight="1">
      <c r="A90" s="406" t="s">
        <v>120</v>
      </c>
      <c r="B90" s="429" t="s">
        <v>348</v>
      </c>
      <c r="C90" s="454">
        <v>85470</v>
      </c>
      <c r="D90" s="627" t="s">
        <v>536</v>
      </c>
      <c r="E90" s="654">
        <v>377</v>
      </c>
    </row>
    <row r="91" spans="1:5" ht="12" customHeight="1">
      <c r="A91" s="410" t="s">
        <v>121</v>
      </c>
      <c r="B91" s="430" t="s">
        <v>349</v>
      </c>
      <c r="C91" s="454"/>
      <c r="D91" s="643"/>
      <c r="E91" s="608"/>
    </row>
    <row r="92" spans="1:5" ht="12" customHeight="1">
      <c r="A92" s="406" t="s">
        <v>123</v>
      </c>
      <c r="B92" s="430" t="s">
        <v>350</v>
      </c>
      <c r="C92" s="454"/>
      <c r="D92" s="643"/>
      <c r="E92" s="608"/>
    </row>
    <row r="93" spans="1:5" ht="12" customHeight="1" thickBot="1">
      <c r="A93" s="424" t="s">
        <v>295</v>
      </c>
      <c r="B93" s="431" t="s">
        <v>351</v>
      </c>
      <c r="C93" s="455"/>
      <c r="D93" s="590"/>
      <c r="E93" s="612"/>
    </row>
    <row r="94" spans="1:5" ht="12" customHeight="1" thickBot="1">
      <c r="A94" s="404" t="s">
        <v>4</v>
      </c>
      <c r="B94" s="432" t="s">
        <v>469</v>
      </c>
      <c r="C94" s="456">
        <f>SUM(C95:C101)</f>
        <v>13020</v>
      </c>
      <c r="D94" s="591">
        <f>SUM(D95:D101)</f>
        <v>13099</v>
      </c>
      <c r="E94" s="649">
        <f>SUM(E95:E101)</f>
        <v>12186</v>
      </c>
    </row>
    <row r="95" spans="1:5" ht="12" customHeight="1">
      <c r="A95" s="414" t="s">
        <v>111</v>
      </c>
      <c r="B95" s="407" t="s">
        <v>297</v>
      </c>
      <c r="C95" s="457"/>
      <c r="D95" s="630">
        <v>261</v>
      </c>
      <c r="E95" s="610">
        <v>261</v>
      </c>
    </row>
    <row r="96" spans="1:5" ht="12" customHeight="1">
      <c r="A96" s="414" t="s">
        <v>112</v>
      </c>
      <c r="B96" s="407" t="s">
        <v>298</v>
      </c>
      <c r="C96" s="453">
        <v>8500</v>
      </c>
      <c r="D96" s="629">
        <v>12838</v>
      </c>
      <c r="E96" s="608">
        <v>11925</v>
      </c>
    </row>
    <row r="97" spans="1:5" ht="12" customHeight="1">
      <c r="A97" s="414" t="s">
        <v>113</v>
      </c>
      <c r="B97" s="407" t="s">
        <v>299</v>
      </c>
      <c r="C97" s="453"/>
      <c r="D97" s="582"/>
      <c r="E97" s="608"/>
    </row>
    <row r="98" spans="1:5" ht="12" customHeight="1">
      <c r="A98" s="414" t="s">
        <v>114</v>
      </c>
      <c r="B98" s="407" t="s">
        <v>300</v>
      </c>
      <c r="C98" s="453"/>
      <c r="D98" s="582"/>
      <c r="E98" s="608"/>
    </row>
    <row r="99" spans="1:5" ht="12" customHeight="1">
      <c r="A99" s="414" t="s">
        <v>115</v>
      </c>
      <c r="B99" s="407" t="s">
        <v>305</v>
      </c>
      <c r="C99" s="453"/>
      <c r="D99" s="582"/>
      <c r="E99" s="608"/>
    </row>
    <row r="100" spans="1:5" ht="24" customHeight="1">
      <c r="A100" s="414" t="s">
        <v>122</v>
      </c>
      <c r="B100" s="407" t="s">
        <v>306</v>
      </c>
      <c r="C100" s="453"/>
      <c r="D100" s="582"/>
      <c r="E100" s="608"/>
    </row>
    <row r="101" spans="1:5" ht="12" customHeight="1">
      <c r="A101" s="414" t="s">
        <v>127</v>
      </c>
      <c r="B101" s="407" t="s">
        <v>307</v>
      </c>
      <c r="C101" s="453">
        <v>4520</v>
      </c>
      <c r="D101" s="582"/>
      <c r="E101" s="608"/>
    </row>
    <row r="102" spans="1:5" ht="12" customHeight="1">
      <c r="A102" s="414" t="s">
        <v>301</v>
      </c>
      <c r="B102" s="407" t="s">
        <v>340</v>
      </c>
      <c r="C102" s="453"/>
      <c r="D102" s="582"/>
      <c r="E102" s="608"/>
    </row>
    <row r="103" spans="1:5" ht="12" customHeight="1">
      <c r="A103" s="414" t="s">
        <v>302</v>
      </c>
      <c r="B103" s="428" t="s">
        <v>341</v>
      </c>
      <c r="C103" s="453"/>
      <c r="D103" s="592"/>
      <c r="E103" s="608"/>
    </row>
    <row r="104" spans="1:5" ht="12" customHeight="1">
      <c r="A104" s="410" t="s">
        <v>303</v>
      </c>
      <c r="B104" s="428" t="s">
        <v>342</v>
      </c>
      <c r="C104" s="454"/>
      <c r="D104" s="589"/>
      <c r="E104" s="608"/>
    </row>
    <row r="105" spans="1:5" ht="12" customHeight="1" thickBot="1">
      <c r="A105" s="416" t="s">
        <v>304</v>
      </c>
      <c r="B105" s="428" t="s">
        <v>343</v>
      </c>
      <c r="C105" s="454"/>
      <c r="D105" s="589"/>
      <c r="E105" s="612"/>
    </row>
    <row r="106" spans="1:5" ht="12" customHeight="1" thickBot="1">
      <c r="A106" s="404" t="s">
        <v>5</v>
      </c>
      <c r="B106" s="432" t="s">
        <v>308</v>
      </c>
      <c r="C106" s="458"/>
      <c r="D106" s="591"/>
      <c r="E106" s="611"/>
    </row>
    <row r="107" spans="1:5" ht="12" customHeight="1" thickBot="1">
      <c r="A107" s="404" t="s">
        <v>6</v>
      </c>
      <c r="B107" s="432" t="s">
        <v>470</v>
      </c>
      <c r="C107" s="456">
        <f>SUM(C108:C109)</f>
        <v>2098</v>
      </c>
      <c r="D107" s="591">
        <f>SUM(D108:D109)</f>
        <v>6006</v>
      </c>
      <c r="E107" s="655">
        <f>SUM(E108:E109)</f>
        <v>0</v>
      </c>
    </row>
    <row r="108" spans="1:5" ht="12" customHeight="1">
      <c r="A108" s="414" t="s">
        <v>87</v>
      </c>
      <c r="B108" s="415" t="s">
        <v>54</v>
      </c>
      <c r="C108" s="457">
        <v>2098</v>
      </c>
      <c r="D108" s="630">
        <v>6006</v>
      </c>
      <c r="E108" s="610"/>
    </row>
    <row r="109" spans="1:5" ht="12" customHeight="1" thickBot="1">
      <c r="A109" s="406" t="s">
        <v>88</v>
      </c>
      <c r="B109" s="407" t="s">
        <v>55</v>
      </c>
      <c r="C109" s="453"/>
      <c r="D109" s="582"/>
      <c r="E109" s="612"/>
    </row>
    <row r="110" spans="1:5" ht="12" customHeight="1" thickBot="1">
      <c r="A110" s="404" t="s">
        <v>7</v>
      </c>
      <c r="B110" s="421" t="s">
        <v>178</v>
      </c>
      <c r="C110" s="456">
        <f>+C80+C94+C106+C107</f>
        <v>178999</v>
      </c>
      <c r="D110" s="648">
        <f>+D80+D94+D106+D107</f>
        <v>197130</v>
      </c>
      <c r="E110" s="649">
        <f>+E80+E94+E106+E107</f>
        <v>190917</v>
      </c>
    </row>
    <row r="111" spans="1:5" ht="12" customHeight="1" thickBot="1">
      <c r="A111" s="404" t="s">
        <v>8</v>
      </c>
      <c r="B111" s="432" t="s">
        <v>310</v>
      </c>
      <c r="C111" s="456">
        <f>SUM(C112,C121)</f>
        <v>0</v>
      </c>
      <c r="D111" s="591"/>
      <c r="E111" s="611"/>
    </row>
    <row r="112" spans="1:5" ht="12" customHeight="1">
      <c r="A112" s="414" t="s">
        <v>92</v>
      </c>
      <c r="B112" s="417" t="s">
        <v>317</v>
      </c>
      <c r="C112" s="459">
        <f>SUM(C113:C120)</f>
        <v>0</v>
      </c>
      <c r="D112" s="584"/>
      <c r="E112" s="610"/>
    </row>
    <row r="113" spans="1:5" ht="12" customHeight="1">
      <c r="A113" s="414" t="s">
        <v>95</v>
      </c>
      <c r="B113" s="423" t="s">
        <v>318</v>
      </c>
      <c r="C113" s="453"/>
      <c r="D113" s="587"/>
      <c r="E113" s="608"/>
    </row>
    <row r="114" spans="1:5" ht="12" customHeight="1">
      <c r="A114" s="414" t="s">
        <v>96</v>
      </c>
      <c r="B114" s="423" t="s">
        <v>319</v>
      </c>
      <c r="C114" s="453"/>
      <c r="D114" s="587"/>
      <c r="E114" s="608"/>
    </row>
    <row r="115" spans="1:5" ht="12" customHeight="1">
      <c r="A115" s="414" t="s">
        <v>97</v>
      </c>
      <c r="B115" s="423" t="s">
        <v>180</v>
      </c>
      <c r="C115" s="453"/>
      <c r="D115" s="587"/>
      <c r="E115" s="608"/>
    </row>
    <row r="116" spans="1:5" ht="12" customHeight="1">
      <c r="A116" s="414" t="s">
        <v>98</v>
      </c>
      <c r="B116" s="423" t="s">
        <v>181</v>
      </c>
      <c r="C116" s="453"/>
      <c r="D116" s="587"/>
      <c r="E116" s="608"/>
    </row>
    <row r="117" spans="1:5" ht="12" customHeight="1">
      <c r="A117" s="414" t="s">
        <v>241</v>
      </c>
      <c r="B117" s="423" t="s">
        <v>320</v>
      </c>
      <c r="C117" s="453"/>
      <c r="D117" s="587"/>
      <c r="E117" s="608"/>
    </row>
    <row r="118" spans="1:5" ht="12" customHeight="1">
      <c r="A118" s="414" t="s">
        <v>311</v>
      </c>
      <c r="B118" s="423" t="s">
        <v>321</v>
      </c>
      <c r="C118" s="453"/>
      <c r="D118" s="587"/>
      <c r="E118" s="608"/>
    </row>
    <row r="119" spans="1:5" ht="12" customHeight="1">
      <c r="A119" s="414" t="s">
        <v>312</v>
      </c>
      <c r="B119" s="423" t="s">
        <v>322</v>
      </c>
      <c r="C119" s="453"/>
      <c r="D119" s="587"/>
      <c r="E119" s="608"/>
    </row>
    <row r="120" spans="1:5" ht="12" customHeight="1">
      <c r="A120" s="414" t="s">
        <v>313</v>
      </c>
      <c r="B120" s="423" t="s">
        <v>152</v>
      </c>
      <c r="C120" s="453"/>
      <c r="D120" s="587"/>
      <c r="E120" s="608"/>
    </row>
    <row r="121" spans="1:5" ht="12" customHeight="1">
      <c r="A121" s="414" t="s">
        <v>93</v>
      </c>
      <c r="B121" s="417" t="s">
        <v>323</v>
      </c>
      <c r="C121" s="459">
        <f>SUM(C122:C129)</f>
        <v>0</v>
      </c>
      <c r="D121" s="584"/>
      <c r="E121" s="608"/>
    </row>
    <row r="122" spans="1:5" ht="12" customHeight="1">
      <c r="A122" s="414" t="s">
        <v>101</v>
      </c>
      <c r="B122" s="423" t="s">
        <v>318</v>
      </c>
      <c r="C122" s="453"/>
      <c r="D122" s="587"/>
      <c r="E122" s="608"/>
    </row>
    <row r="123" spans="1:5" ht="12" customHeight="1">
      <c r="A123" s="414" t="s">
        <v>102</v>
      </c>
      <c r="B123" s="423" t="s">
        <v>324</v>
      </c>
      <c r="C123" s="453"/>
      <c r="D123" s="587"/>
      <c r="E123" s="608"/>
    </row>
    <row r="124" spans="1:5" ht="12" customHeight="1">
      <c r="A124" s="414" t="s">
        <v>103</v>
      </c>
      <c r="B124" s="423" t="s">
        <v>180</v>
      </c>
      <c r="C124" s="453"/>
      <c r="D124" s="587"/>
      <c r="E124" s="608"/>
    </row>
    <row r="125" spans="1:5" ht="12" customHeight="1">
      <c r="A125" s="414" t="s">
        <v>104</v>
      </c>
      <c r="B125" s="423" t="s">
        <v>181</v>
      </c>
      <c r="C125" s="617"/>
      <c r="D125" s="614"/>
      <c r="E125" s="608"/>
    </row>
    <row r="126" spans="1:5" ht="12" customHeight="1">
      <c r="A126" s="414" t="s">
        <v>242</v>
      </c>
      <c r="B126" s="423" t="s">
        <v>320</v>
      </c>
      <c r="C126" s="618"/>
      <c r="D126" s="615"/>
      <c r="E126" s="608"/>
    </row>
    <row r="127" spans="1:5" ht="12" customHeight="1">
      <c r="A127" s="414" t="s">
        <v>314</v>
      </c>
      <c r="B127" s="423" t="s">
        <v>325</v>
      </c>
      <c r="C127" s="618"/>
      <c r="D127" s="616"/>
      <c r="E127" s="608"/>
    </row>
    <row r="128" spans="1:5" ht="12" customHeight="1">
      <c r="A128" s="414" t="s">
        <v>315</v>
      </c>
      <c r="B128" s="423" t="s">
        <v>322</v>
      </c>
      <c r="C128" s="454"/>
      <c r="D128" s="585"/>
      <c r="E128" s="608"/>
    </row>
    <row r="129" spans="1:5" ht="12" customHeight="1" thickBot="1">
      <c r="A129" s="414" t="s">
        <v>316</v>
      </c>
      <c r="B129" s="423" t="s">
        <v>326</v>
      </c>
      <c r="C129" s="460"/>
      <c r="D129" s="586"/>
      <c r="E129" s="612"/>
    </row>
    <row r="130" spans="1:11" ht="15" customHeight="1" thickBot="1">
      <c r="A130" s="404" t="s">
        <v>9</v>
      </c>
      <c r="B130" s="432" t="s">
        <v>179</v>
      </c>
      <c r="C130" s="456">
        <f>SUM(C110,C111)</f>
        <v>178999</v>
      </c>
      <c r="D130" s="613">
        <f>SUM(D110,D111)</f>
        <v>197130</v>
      </c>
      <c r="E130" s="609">
        <f>SUM(E110,E111)</f>
        <v>190917</v>
      </c>
      <c r="H130" s="55"/>
      <c r="I130" s="162"/>
      <c r="J130" s="162"/>
      <c r="K130" s="162"/>
    </row>
    <row r="131" spans="1:5" s="2" customFormat="1" ht="12.75" customHeight="1">
      <c r="A131" s="926"/>
      <c r="B131" s="926"/>
      <c r="C131" s="926"/>
      <c r="D131" s="926"/>
      <c r="E131" s="927"/>
    </row>
    <row r="133" spans="1:5" ht="15.75">
      <c r="A133" s="929" t="s">
        <v>182</v>
      </c>
      <c r="B133" s="929"/>
      <c r="C133" s="929"/>
      <c r="D133" s="929"/>
      <c r="E133" s="929"/>
    </row>
    <row r="134" spans="1:4" ht="16.5" thickBot="1">
      <c r="A134" s="928" t="s">
        <v>172</v>
      </c>
      <c r="B134" s="928"/>
      <c r="C134" s="593"/>
      <c r="D134" s="593"/>
    </row>
    <row r="135" spans="1:6" ht="23.25" customHeight="1" thickBot="1">
      <c r="A135" s="404">
        <v>1</v>
      </c>
      <c r="B135" s="432" t="s">
        <v>327</v>
      </c>
      <c r="C135" s="591">
        <v>-5870</v>
      </c>
      <c r="D135" s="591">
        <v>-4078</v>
      </c>
      <c r="E135" s="621">
        <v>15128</v>
      </c>
      <c r="F135" s="166"/>
    </row>
    <row r="136" ht="15.75">
      <c r="E136" s="165"/>
    </row>
    <row r="137" spans="1:5" ht="33" customHeight="1">
      <c r="A137" s="930" t="s">
        <v>328</v>
      </c>
      <c r="B137" s="930"/>
      <c r="C137" s="930"/>
      <c r="D137" s="930"/>
      <c r="E137" s="930"/>
    </row>
    <row r="138" spans="1:4" ht="16.5" thickBot="1">
      <c r="A138" s="928" t="s">
        <v>173</v>
      </c>
      <c r="B138" s="928"/>
      <c r="C138" s="593"/>
      <c r="D138" s="593"/>
    </row>
    <row r="139" spans="1:5" ht="12" customHeight="1" thickBot="1">
      <c r="A139" s="433" t="s">
        <v>3</v>
      </c>
      <c r="B139" s="45" t="s">
        <v>471</v>
      </c>
      <c r="C139" s="445">
        <f>C140-C143</f>
        <v>2000</v>
      </c>
      <c r="D139" s="594">
        <f>D140-D143</f>
        <v>0</v>
      </c>
      <c r="E139" s="611">
        <f>E140-E143</f>
        <v>0</v>
      </c>
    </row>
    <row r="140" spans="1:5" ht="12.75" customHeight="1">
      <c r="A140" s="434" t="s">
        <v>105</v>
      </c>
      <c r="B140" s="435" t="s">
        <v>329</v>
      </c>
      <c r="C140" s="446">
        <f>+C57</f>
        <v>2000</v>
      </c>
      <c r="D140" s="595"/>
      <c r="E140" s="610"/>
    </row>
    <row r="141" spans="1:5" ht="12.75" customHeight="1">
      <c r="A141" s="436" t="s">
        <v>330</v>
      </c>
      <c r="B141" s="437" t="s">
        <v>336</v>
      </c>
      <c r="C141" s="447">
        <f>+C58</f>
        <v>2000</v>
      </c>
      <c r="D141" s="619"/>
      <c r="E141" s="608"/>
    </row>
    <row r="142" spans="1:5" ht="12.75" customHeight="1">
      <c r="A142" s="436" t="s">
        <v>331</v>
      </c>
      <c r="B142" s="438" t="s">
        <v>332</v>
      </c>
      <c r="C142" s="448">
        <f>+C65</f>
        <v>0</v>
      </c>
      <c r="D142" s="620"/>
      <c r="E142" s="608"/>
    </row>
    <row r="143" spans="1:5" ht="12.75" customHeight="1">
      <c r="A143" s="439" t="s">
        <v>106</v>
      </c>
      <c r="B143" s="440" t="s">
        <v>333</v>
      </c>
      <c r="C143" s="449">
        <f>+C111</f>
        <v>0</v>
      </c>
      <c r="D143" s="596"/>
      <c r="E143" s="608"/>
    </row>
    <row r="144" spans="1:5" ht="12.75" customHeight="1">
      <c r="A144" s="441" t="s">
        <v>334</v>
      </c>
      <c r="B144" s="442" t="s">
        <v>337</v>
      </c>
      <c r="C144" s="449">
        <f>+C112</f>
        <v>0</v>
      </c>
      <c r="D144" s="596"/>
      <c r="E144" s="608"/>
    </row>
    <row r="145" spans="1:5" ht="12.75" customHeight="1" thickBot="1">
      <c r="A145" s="443" t="s">
        <v>335</v>
      </c>
      <c r="B145" s="444" t="s">
        <v>338</v>
      </c>
      <c r="C145" s="450">
        <f>+C121</f>
        <v>0</v>
      </c>
      <c r="D145" s="597"/>
      <c r="E145" s="608"/>
    </row>
  </sheetData>
  <sheetProtection/>
  <mergeCells count="9">
    <mergeCell ref="A74:E74"/>
    <mergeCell ref="A2:B2"/>
    <mergeCell ref="A77:B77"/>
    <mergeCell ref="A138:B138"/>
    <mergeCell ref="A133:E133"/>
    <mergeCell ref="A137:E137"/>
    <mergeCell ref="A131:E131"/>
    <mergeCell ref="A134:B134"/>
    <mergeCell ref="A76:E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Cikó Község Önkormányzata
2012. ÉVI  MÉRLEGE&amp;10
&amp;R&amp;"Times New Roman CE,Félkövér dőlt"&amp;11 1. melléklet a .10/2013. (V.2.) számú önkormányzati rendelethez</oddHeader>
  </headerFooter>
  <rowBreaks count="1" manualBreakCount="1"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24" sqref="C2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15.75" thickBot="1">
      <c r="A1" s="267"/>
      <c r="B1" s="267"/>
      <c r="C1" s="953"/>
      <c r="D1" s="953"/>
    </row>
    <row r="2" spans="1:4" ht="42.75" customHeight="1" thickBot="1">
      <c r="A2" s="268" t="s">
        <v>68</v>
      </c>
      <c r="B2" s="269" t="s">
        <v>135</v>
      </c>
      <c r="C2" s="269" t="s">
        <v>136</v>
      </c>
      <c r="D2" s="270" t="s">
        <v>137</v>
      </c>
    </row>
    <row r="3" spans="1:4" ht="15.75" customHeight="1">
      <c r="A3" s="271" t="s">
        <v>3</v>
      </c>
      <c r="B3" s="39" t="s">
        <v>498</v>
      </c>
      <c r="C3" s="39" t="s">
        <v>501</v>
      </c>
      <c r="D3" s="40">
        <v>2500</v>
      </c>
    </row>
    <row r="4" spans="1:4" ht="15.75" customHeight="1">
      <c r="A4" s="272" t="s">
        <v>4</v>
      </c>
      <c r="B4" s="41" t="s">
        <v>500</v>
      </c>
      <c r="C4" s="41" t="s">
        <v>502</v>
      </c>
      <c r="D4" s="42">
        <v>400</v>
      </c>
    </row>
    <row r="5" spans="1:4" ht="15.75" customHeight="1">
      <c r="A5" s="272" t="s">
        <v>5</v>
      </c>
      <c r="B5" s="41" t="s">
        <v>505</v>
      </c>
      <c r="C5" s="41" t="s">
        <v>503</v>
      </c>
      <c r="D5" s="42">
        <v>100</v>
      </c>
    </row>
    <row r="6" spans="1:4" ht="15.75" customHeight="1">
      <c r="A6" s="272" t="s">
        <v>6</v>
      </c>
      <c r="B6" s="41" t="s">
        <v>499</v>
      </c>
      <c r="C6" s="41" t="s">
        <v>504</v>
      </c>
      <c r="D6" s="42">
        <v>250</v>
      </c>
    </row>
    <row r="7" spans="1:4" ht="15.75" customHeight="1">
      <c r="A7" s="272" t="s">
        <v>7</v>
      </c>
      <c r="B7" s="41" t="s">
        <v>538</v>
      </c>
      <c r="C7" s="41" t="s">
        <v>539</v>
      </c>
      <c r="D7" s="42">
        <v>10</v>
      </c>
    </row>
    <row r="8" spans="1:4" ht="15.75" customHeight="1">
      <c r="A8" s="272" t="s">
        <v>8</v>
      </c>
      <c r="B8" s="41"/>
      <c r="C8" s="41"/>
      <c r="D8" s="42"/>
    </row>
    <row r="9" spans="1:4" ht="15.75" customHeight="1">
      <c r="A9" s="272" t="s">
        <v>9</v>
      </c>
      <c r="B9" s="41"/>
      <c r="C9" s="41"/>
      <c r="D9" s="42"/>
    </row>
    <row r="10" spans="1:4" ht="15.75" customHeight="1">
      <c r="A10" s="272" t="s">
        <v>10</v>
      </c>
      <c r="B10" s="41"/>
      <c r="C10" s="41"/>
      <c r="D10" s="42"/>
    </row>
    <row r="11" spans="1:4" ht="15.75" customHeight="1">
      <c r="A11" s="272" t="s">
        <v>11</v>
      </c>
      <c r="B11" s="41"/>
      <c r="C11" s="41"/>
      <c r="D11" s="42"/>
    </row>
    <row r="12" spans="1:4" ht="15.75" customHeight="1">
      <c r="A12" s="272" t="s">
        <v>12</v>
      </c>
      <c r="B12" s="41"/>
      <c r="C12" s="41"/>
      <c r="D12" s="42"/>
    </row>
    <row r="13" spans="1:4" ht="15.75" customHeight="1">
      <c r="A13" s="272" t="s">
        <v>13</v>
      </c>
      <c r="B13" s="41"/>
      <c r="C13" s="41"/>
      <c r="D13" s="42"/>
    </row>
    <row r="14" spans="1:4" ht="15.75" customHeight="1">
      <c r="A14" s="272" t="s">
        <v>14</v>
      </c>
      <c r="B14" s="41"/>
      <c r="C14" s="41"/>
      <c r="D14" s="42"/>
    </row>
    <row r="15" spans="1:4" ht="15.75" customHeight="1">
      <c r="A15" s="272" t="s">
        <v>15</v>
      </c>
      <c r="B15" s="41"/>
      <c r="C15" s="41"/>
      <c r="D15" s="42"/>
    </row>
    <row r="16" spans="1:4" ht="15.75" customHeight="1">
      <c r="A16" s="272" t="s">
        <v>16</v>
      </c>
      <c r="B16" s="41"/>
      <c r="C16" s="41"/>
      <c r="D16" s="42"/>
    </row>
    <row r="17" spans="1:4" ht="15.75" customHeight="1">
      <c r="A17" s="272" t="s">
        <v>17</v>
      </c>
      <c r="B17" s="41"/>
      <c r="C17" s="41"/>
      <c r="D17" s="42"/>
    </row>
    <row r="18" spans="1:4" ht="15.75" customHeight="1">
      <c r="A18" s="272" t="s">
        <v>18</v>
      </c>
      <c r="B18" s="41"/>
      <c r="C18" s="41"/>
      <c r="D18" s="42"/>
    </row>
    <row r="19" spans="1:4" ht="15.75" customHeight="1">
      <c r="A19" s="272" t="s">
        <v>19</v>
      </c>
      <c r="B19" s="41"/>
      <c r="C19" s="41"/>
      <c r="D19" s="42"/>
    </row>
    <row r="20" spans="1:4" ht="15.75" customHeight="1">
      <c r="A20" s="272" t="s">
        <v>20</v>
      </c>
      <c r="B20" s="41"/>
      <c r="C20" s="41"/>
      <c r="D20" s="42"/>
    </row>
    <row r="21" spans="1:4" ht="15.75" customHeight="1">
      <c r="A21" s="272" t="s">
        <v>21</v>
      </c>
      <c r="B21" s="41"/>
      <c r="C21" s="41"/>
      <c r="D21" s="42"/>
    </row>
    <row r="22" spans="1:4" ht="15.75" customHeight="1">
      <c r="A22" s="272" t="s">
        <v>22</v>
      </c>
      <c r="B22" s="41"/>
      <c r="C22" s="41"/>
      <c r="D22" s="42"/>
    </row>
    <row r="23" spans="1:4" ht="15.75" customHeight="1">
      <c r="A23" s="272" t="s">
        <v>23</v>
      </c>
      <c r="B23" s="41"/>
      <c r="C23" s="41"/>
      <c r="D23" s="42"/>
    </row>
    <row r="24" spans="1:4" ht="15.75" customHeight="1">
      <c r="A24" s="272" t="s">
        <v>24</v>
      </c>
      <c r="B24" s="41"/>
      <c r="C24" s="41"/>
      <c r="D24" s="42"/>
    </row>
    <row r="25" spans="1:4" ht="15.75" customHeight="1">
      <c r="A25" s="272" t="s">
        <v>25</v>
      </c>
      <c r="B25" s="41"/>
      <c r="C25" s="41"/>
      <c r="D25" s="42"/>
    </row>
    <row r="26" spans="1:4" ht="15.75" customHeight="1">
      <c r="A26" s="272" t="s">
        <v>26</v>
      </c>
      <c r="B26" s="41"/>
      <c r="C26" s="41"/>
      <c r="D26" s="42"/>
    </row>
    <row r="27" spans="1:4" ht="15.75" customHeight="1">
      <c r="A27" s="272" t="s">
        <v>27</v>
      </c>
      <c r="B27" s="41"/>
      <c r="C27" s="41"/>
      <c r="D27" s="42"/>
    </row>
    <row r="28" spans="1:4" ht="15.75" customHeight="1">
      <c r="A28" s="272" t="s">
        <v>28</v>
      </c>
      <c r="B28" s="41"/>
      <c r="C28" s="41"/>
      <c r="D28" s="42"/>
    </row>
    <row r="29" spans="1:4" ht="15.75" customHeight="1">
      <c r="A29" s="272" t="s">
        <v>29</v>
      </c>
      <c r="B29" s="41"/>
      <c r="C29" s="41"/>
      <c r="D29" s="42"/>
    </row>
    <row r="30" spans="1:4" ht="15.75" customHeight="1">
      <c r="A30" s="272" t="s">
        <v>30</v>
      </c>
      <c r="B30" s="41"/>
      <c r="C30" s="41"/>
      <c r="D30" s="42"/>
    </row>
    <row r="31" spans="1:4" ht="15.75" customHeight="1">
      <c r="A31" s="272" t="s">
        <v>31</v>
      </c>
      <c r="B31" s="41"/>
      <c r="C31" s="41"/>
      <c r="D31" s="42"/>
    </row>
    <row r="32" spans="1:4" ht="15.75" customHeight="1">
      <c r="A32" s="272" t="s">
        <v>138</v>
      </c>
      <c r="B32" s="41"/>
      <c r="C32" s="41"/>
      <c r="D32" s="133"/>
    </row>
    <row r="33" spans="1:4" ht="15.75" customHeight="1">
      <c r="A33" s="272" t="s">
        <v>139</v>
      </c>
      <c r="B33" s="41"/>
      <c r="C33" s="41"/>
      <c r="D33" s="133"/>
    </row>
    <row r="34" spans="1:4" ht="15.75" customHeight="1">
      <c r="A34" s="272" t="s">
        <v>140</v>
      </c>
      <c r="B34" s="41"/>
      <c r="C34" s="41"/>
      <c r="D34" s="133"/>
    </row>
    <row r="35" spans="1:4" ht="15.75" customHeight="1" thickBot="1">
      <c r="A35" s="273" t="s">
        <v>141</v>
      </c>
      <c r="B35" s="43"/>
      <c r="C35" s="43"/>
      <c r="D35" s="134"/>
    </row>
    <row r="36" spans="1:4" ht="15.75" customHeight="1" thickBot="1">
      <c r="A36" s="954" t="s">
        <v>40</v>
      </c>
      <c r="B36" s="955"/>
      <c r="C36" s="274"/>
      <c r="D36" s="275">
        <f>SUM(D3:D35)</f>
        <v>3260</v>
      </c>
    </row>
    <row r="37" ht="12.75">
      <c r="A37" t="s">
        <v>387</v>
      </c>
    </row>
  </sheetData>
  <sheetProtection sheet="1" objects="1" scenarios="1"/>
  <mergeCells count="2">
    <mergeCell ref="C1:D1"/>
    <mergeCell ref="A36:B36"/>
  </mergeCells>
  <conditionalFormatting sqref="D36">
    <cfRule type="cellIs" priority="1" dxfId="0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2012. évi céljelleggel nyújtott támogatásokról&amp;R&amp;"Times New Roman CE,Félkövér dőlt"&amp;11 9. melléklet a 10/2013. (V.2.) számú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D5" sqref="D5"/>
    </sheetView>
  </sheetViews>
  <sheetFormatPr defaultColWidth="9.00390625" defaultRowHeight="12.75"/>
  <cols>
    <col min="1" max="1" width="38.625" style="63" customWidth="1"/>
    <col min="2" max="5" width="13.875" style="63" customWidth="1"/>
    <col min="6" max="16384" width="9.375" style="63" customWidth="1"/>
  </cols>
  <sheetData>
    <row r="1" spans="1:5" ht="12.75">
      <c r="A1" s="276"/>
      <c r="B1" s="276"/>
      <c r="C1" s="276"/>
      <c r="D1" s="276"/>
      <c r="E1" s="276"/>
    </row>
    <row r="2" spans="1:5" ht="15.75">
      <c r="A2" s="277" t="s">
        <v>150</v>
      </c>
      <c r="B2" s="956"/>
      <c r="C2" s="956"/>
      <c r="D2" s="956"/>
      <c r="E2" s="956"/>
    </row>
    <row r="3" spans="1:5" ht="14.25" thickBot="1">
      <c r="A3" s="276"/>
      <c r="B3" s="276"/>
      <c r="C3" s="276"/>
      <c r="D3" s="957" t="s">
        <v>143</v>
      </c>
      <c r="E3" s="957"/>
    </row>
    <row r="4" spans="1:5" ht="15" customHeight="1" thickBot="1">
      <c r="A4" s="278" t="s">
        <v>142</v>
      </c>
      <c r="B4" s="279" t="s">
        <v>192</v>
      </c>
      <c r="C4" s="279" t="s">
        <v>205</v>
      </c>
      <c r="D4" s="279" t="s">
        <v>388</v>
      </c>
      <c r="E4" s="280" t="s">
        <v>36</v>
      </c>
    </row>
    <row r="5" spans="1:5" ht="12.75">
      <c r="A5" s="281" t="s">
        <v>144</v>
      </c>
      <c r="B5" s="135"/>
      <c r="C5" s="135"/>
      <c r="D5" s="135"/>
      <c r="E5" s="282">
        <f aca="true" t="shared" si="0" ref="E5:E11">SUM(B5:D5)</f>
        <v>0</v>
      </c>
    </row>
    <row r="6" spans="1:5" ht="12.75">
      <c r="A6" s="283" t="s">
        <v>160</v>
      </c>
      <c r="B6" s="136"/>
      <c r="C6" s="136"/>
      <c r="D6" s="136"/>
      <c r="E6" s="284">
        <f t="shared" si="0"/>
        <v>0</v>
      </c>
    </row>
    <row r="7" spans="1:5" ht="12.75">
      <c r="A7" s="285" t="s">
        <v>145</v>
      </c>
      <c r="B7" s="137"/>
      <c r="C7" s="137"/>
      <c r="D7" s="137"/>
      <c r="E7" s="286">
        <f t="shared" si="0"/>
        <v>0</v>
      </c>
    </row>
    <row r="8" spans="1:5" ht="12.75">
      <c r="A8" s="285" t="s">
        <v>163</v>
      </c>
      <c r="B8" s="137"/>
      <c r="C8" s="137"/>
      <c r="D8" s="137"/>
      <c r="E8" s="286">
        <f t="shared" si="0"/>
        <v>0</v>
      </c>
    </row>
    <row r="9" spans="1:5" ht="12.75">
      <c r="A9" s="285" t="s">
        <v>146</v>
      </c>
      <c r="B9" s="137"/>
      <c r="C9" s="137"/>
      <c r="D9" s="137"/>
      <c r="E9" s="286">
        <f t="shared" si="0"/>
        <v>0</v>
      </c>
    </row>
    <row r="10" spans="1:5" ht="12.75">
      <c r="A10" s="285" t="s">
        <v>147</v>
      </c>
      <c r="B10" s="137"/>
      <c r="C10" s="137"/>
      <c r="D10" s="137"/>
      <c r="E10" s="286">
        <f t="shared" si="0"/>
        <v>0</v>
      </c>
    </row>
    <row r="11" spans="1:5" ht="13.5" thickBot="1">
      <c r="A11" s="138"/>
      <c r="B11" s="139"/>
      <c r="C11" s="139"/>
      <c r="D11" s="139"/>
      <c r="E11" s="286">
        <f t="shared" si="0"/>
        <v>0</v>
      </c>
    </row>
    <row r="12" spans="1:5" ht="13.5" thickBot="1">
      <c r="A12" s="287" t="s">
        <v>149</v>
      </c>
      <c r="B12" s="288">
        <f>B5+SUM(B7:B11)</f>
        <v>0</v>
      </c>
      <c r="C12" s="288">
        <f>C5+SUM(C7:C11)</f>
        <v>0</v>
      </c>
      <c r="D12" s="288">
        <f>D5+SUM(D7:D11)</f>
        <v>0</v>
      </c>
      <c r="E12" s="289">
        <f>E5+SUM(E7:E11)</f>
        <v>0</v>
      </c>
    </row>
    <row r="13" spans="1:5" ht="13.5" thickBot="1">
      <c r="A13" s="68"/>
      <c r="B13" s="68"/>
      <c r="C13" s="68"/>
      <c r="D13" s="68"/>
      <c r="E13" s="68"/>
    </row>
    <row r="14" spans="1:5" ht="15" customHeight="1" thickBot="1">
      <c r="A14" s="278" t="s">
        <v>148</v>
      </c>
      <c r="B14" s="279" t="s">
        <v>192</v>
      </c>
      <c r="C14" s="279" t="s">
        <v>205</v>
      </c>
      <c r="D14" s="279" t="s">
        <v>388</v>
      </c>
      <c r="E14" s="280" t="s">
        <v>36</v>
      </c>
    </row>
    <row r="15" spans="1:5" ht="12.75">
      <c r="A15" s="281" t="s">
        <v>156</v>
      </c>
      <c r="B15" s="135"/>
      <c r="C15" s="135"/>
      <c r="D15" s="135"/>
      <c r="E15" s="282">
        <f aca="true" t="shared" si="1" ref="E15:E21">SUM(B15:D15)</f>
        <v>0</v>
      </c>
    </row>
    <row r="16" spans="1:5" ht="12.75">
      <c r="A16" s="290" t="s">
        <v>157</v>
      </c>
      <c r="B16" s="137"/>
      <c r="C16" s="137"/>
      <c r="D16" s="137"/>
      <c r="E16" s="286">
        <f t="shared" si="1"/>
        <v>0</v>
      </c>
    </row>
    <row r="17" spans="1:5" ht="12.75">
      <c r="A17" s="285" t="s">
        <v>158</v>
      </c>
      <c r="B17" s="137"/>
      <c r="C17" s="137"/>
      <c r="D17" s="137"/>
      <c r="E17" s="286">
        <f t="shared" si="1"/>
        <v>0</v>
      </c>
    </row>
    <row r="18" spans="1:5" ht="12.75">
      <c r="A18" s="285" t="s">
        <v>159</v>
      </c>
      <c r="B18" s="137"/>
      <c r="C18" s="137"/>
      <c r="D18" s="137"/>
      <c r="E18" s="286">
        <f t="shared" si="1"/>
        <v>0</v>
      </c>
    </row>
    <row r="19" spans="1:5" ht="12.75">
      <c r="A19" s="140"/>
      <c r="B19" s="137"/>
      <c r="C19" s="137"/>
      <c r="D19" s="137"/>
      <c r="E19" s="286">
        <f t="shared" si="1"/>
        <v>0</v>
      </c>
    </row>
    <row r="20" spans="1:5" ht="12.75">
      <c r="A20" s="140"/>
      <c r="B20" s="137"/>
      <c r="C20" s="137"/>
      <c r="D20" s="137"/>
      <c r="E20" s="286">
        <f t="shared" si="1"/>
        <v>0</v>
      </c>
    </row>
    <row r="21" spans="1:5" ht="13.5" thickBot="1">
      <c r="A21" s="138"/>
      <c r="B21" s="139"/>
      <c r="C21" s="139"/>
      <c r="D21" s="139"/>
      <c r="E21" s="286">
        <f t="shared" si="1"/>
        <v>0</v>
      </c>
    </row>
    <row r="22" spans="1:5" ht="13.5" thickBot="1">
      <c r="A22" s="287" t="s">
        <v>40</v>
      </c>
      <c r="B22" s="288">
        <f>SUM(B15:B21)</f>
        <v>0</v>
      </c>
      <c r="C22" s="288">
        <f>SUM(C15:C21)</f>
        <v>0</v>
      </c>
      <c r="D22" s="288">
        <f>SUM(D15:D21)</f>
        <v>0</v>
      </c>
      <c r="E22" s="289">
        <f>SUM(E15:E21)</f>
        <v>0</v>
      </c>
    </row>
    <row r="23" spans="1:5" ht="12.75">
      <c r="A23" s="276"/>
      <c r="B23" s="276"/>
      <c r="C23" s="276"/>
      <c r="D23" s="276"/>
      <c r="E23" s="276"/>
    </row>
    <row r="24" spans="1:5" ht="12.75">
      <c r="A24" s="276"/>
      <c r="B24" s="276"/>
      <c r="C24" s="276"/>
      <c r="D24" s="276"/>
      <c r="E24" s="276"/>
    </row>
    <row r="25" spans="1:5" ht="15.75">
      <c r="A25" s="277" t="s">
        <v>150</v>
      </c>
      <c r="B25" s="956"/>
      <c r="C25" s="956"/>
      <c r="D25" s="956"/>
      <c r="E25" s="956"/>
    </row>
    <row r="26" spans="1:5" ht="14.25" thickBot="1">
      <c r="A26" s="276"/>
      <c r="B26" s="276"/>
      <c r="C26" s="276"/>
      <c r="D26" s="957" t="s">
        <v>143</v>
      </c>
      <c r="E26" s="957"/>
    </row>
    <row r="27" spans="1:5" ht="13.5" thickBot="1">
      <c r="A27" s="278" t="s">
        <v>142</v>
      </c>
      <c r="B27" s="279" t="s">
        <v>192</v>
      </c>
      <c r="C27" s="279" t="s">
        <v>205</v>
      </c>
      <c r="D27" s="279" t="s">
        <v>388</v>
      </c>
      <c r="E27" s="280" t="s">
        <v>36</v>
      </c>
    </row>
    <row r="28" spans="1:5" ht="12.75">
      <c r="A28" s="281" t="s">
        <v>144</v>
      </c>
      <c r="B28" s="135"/>
      <c r="C28" s="135"/>
      <c r="D28" s="135"/>
      <c r="E28" s="282">
        <f aca="true" t="shared" si="2" ref="E28:E34">SUM(B28:D28)</f>
        <v>0</v>
      </c>
    </row>
    <row r="29" spans="1:5" ht="12.75">
      <c r="A29" s="283" t="s">
        <v>160</v>
      </c>
      <c r="B29" s="136"/>
      <c r="C29" s="136"/>
      <c r="D29" s="136"/>
      <c r="E29" s="284">
        <f t="shared" si="2"/>
        <v>0</v>
      </c>
    </row>
    <row r="30" spans="1:5" ht="12.75">
      <c r="A30" s="285" t="s">
        <v>145</v>
      </c>
      <c r="B30" s="137"/>
      <c r="C30" s="137"/>
      <c r="D30" s="137"/>
      <c r="E30" s="286">
        <f t="shared" si="2"/>
        <v>0</v>
      </c>
    </row>
    <row r="31" spans="1:5" ht="12.75">
      <c r="A31" s="285" t="s">
        <v>163</v>
      </c>
      <c r="B31" s="137"/>
      <c r="C31" s="137"/>
      <c r="D31" s="137"/>
      <c r="E31" s="286">
        <f t="shared" si="2"/>
        <v>0</v>
      </c>
    </row>
    <row r="32" spans="1:5" ht="12.75">
      <c r="A32" s="285" t="s">
        <v>146</v>
      </c>
      <c r="B32" s="137"/>
      <c r="C32" s="137"/>
      <c r="D32" s="137"/>
      <c r="E32" s="286">
        <f t="shared" si="2"/>
        <v>0</v>
      </c>
    </row>
    <row r="33" spans="1:5" ht="12.75">
      <c r="A33" s="285" t="s">
        <v>147</v>
      </c>
      <c r="B33" s="137"/>
      <c r="C33" s="137"/>
      <c r="D33" s="137"/>
      <c r="E33" s="286">
        <f t="shared" si="2"/>
        <v>0</v>
      </c>
    </row>
    <row r="34" spans="1:5" ht="13.5" thickBot="1">
      <c r="A34" s="138"/>
      <c r="B34" s="139"/>
      <c r="C34" s="139"/>
      <c r="D34" s="139"/>
      <c r="E34" s="286">
        <f t="shared" si="2"/>
        <v>0</v>
      </c>
    </row>
    <row r="35" spans="1:5" ht="13.5" thickBot="1">
      <c r="A35" s="287" t="s">
        <v>149</v>
      </c>
      <c r="B35" s="288">
        <f>B28+SUM(B30:B34)</f>
        <v>0</v>
      </c>
      <c r="C35" s="288">
        <f>C28+SUM(C30:C34)</f>
        <v>0</v>
      </c>
      <c r="D35" s="288">
        <f>D28+SUM(D30:D34)</f>
        <v>0</v>
      </c>
      <c r="E35" s="289">
        <f>E28+SUM(E30:E34)</f>
        <v>0</v>
      </c>
    </row>
    <row r="36" spans="1:5" ht="13.5" thickBot="1">
      <c r="A36" s="68"/>
      <c r="B36" s="68"/>
      <c r="C36" s="68"/>
      <c r="D36" s="68"/>
      <c r="E36" s="68"/>
    </row>
    <row r="37" spans="1:5" ht="13.5" thickBot="1">
      <c r="A37" s="278" t="s">
        <v>148</v>
      </c>
      <c r="B37" s="279" t="s">
        <v>192</v>
      </c>
      <c r="C37" s="279" t="s">
        <v>205</v>
      </c>
      <c r="D37" s="279" t="s">
        <v>388</v>
      </c>
      <c r="E37" s="280" t="s">
        <v>36</v>
      </c>
    </row>
    <row r="38" spans="1:5" ht="12.75">
      <c r="A38" s="281" t="s">
        <v>156</v>
      </c>
      <c r="B38" s="135"/>
      <c r="C38" s="135"/>
      <c r="D38" s="135"/>
      <c r="E38" s="282">
        <f aca="true" t="shared" si="3" ref="E38:E44">SUM(B38:D38)</f>
        <v>0</v>
      </c>
    </row>
    <row r="39" spans="1:5" ht="12.75">
      <c r="A39" s="290" t="s">
        <v>157</v>
      </c>
      <c r="B39" s="137"/>
      <c r="C39" s="137"/>
      <c r="D39" s="137"/>
      <c r="E39" s="286">
        <f t="shared" si="3"/>
        <v>0</v>
      </c>
    </row>
    <row r="40" spans="1:5" ht="12.75">
      <c r="A40" s="285" t="s">
        <v>158</v>
      </c>
      <c r="B40" s="137"/>
      <c r="C40" s="137"/>
      <c r="D40" s="137"/>
      <c r="E40" s="286">
        <f t="shared" si="3"/>
        <v>0</v>
      </c>
    </row>
    <row r="41" spans="1:5" ht="12.75">
      <c r="A41" s="285" t="s">
        <v>159</v>
      </c>
      <c r="B41" s="137"/>
      <c r="C41" s="137"/>
      <c r="D41" s="137"/>
      <c r="E41" s="286">
        <f t="shared" si="3"/>
        <v>0</v>
      </c>
    </row>
    <row r="42" spans="1:5" ht="12.75">
      <c r="A42" s="140"/>
      <c r="B42" s="137"/>
      <c r="C42" s="137"/>
      <c r="D42" s="137"/>
      <c r="E42" s="286">
        <f t="shared" si="3"/>
        <v>0</v>
      </c>
    </row>
    <row r="43" spans="1:5" ht="12.75">
      <c r="A43" s="140"/>
      <c r="B43" s="137"/>
      <c r="C43" s="137"/>
      <c r="D43" s="137"/>
      <c r="E43" s="286">
        <f t="shared" si="3"/>
        <v>0</v>
      </c>
    </row>
    <row r="44" spans="1:5" ht="13.5" thickBot="1">
      <c r="A44" s="138"/>
      <c r="B44" s="139"/>
      <c r="C44" s="139"/>
      <c r="D44" s="139"/>
      <c r="E44" s="286">
        <f t="shared" si="3"/>
        <v>0</v>
      </c>
    </row>
    <row r="45" spans="1:5" ht="13.5" thickBot="1">
      <c r="A45" s="287" t="s">
        <v>40</v>
      </c>
      <c r="B45" s="288">
        <f>SUM(B38:B44)</f>
        <v>0</v>
      </c>
      <c r="C45" s="288">
        <f>SUM(C38:C44)</f>
        <v>0</v>
      </c>
      <c r="D45" s="288">
        <f>SUM(D38:D44)</f>
        <v>0</v>
      </c>
      <c r="E45" s="289">
        <f>SUM(E38:E44)</f>
        <v>0</v>
      </c>
    </row>
    <row r="46" spans="1:5" ht="12.75">
      <c r="A46" s="276"/>
      <c r="B46" s="276"/>
      <c r="C46" s="276"/>
      <c r="D46" s="276"/>
      <c r="E46" s="276"/>
    </row>
    <row r="47" spans="1:5" ht="15.75">
      <c r="A47" s="962" t="s">
        <v>389</v>
      </c>
      <c r="B47" s="962"/>
      <c r="C47" s="962"/>
      <c r="D47" s="962"/>
      <c r="E47" s="962"/>
    </row>
    <row r="48" spans="1:5" ht="13.5" thickBot="1">
      <c r="A48" s="276"/>
      <c r="B48" s="276"/>
      <c r="C48" s="276"/>
      <c r="D48" s="276"/>
      <c r="E48" s="276"/>
    </row>
    <row r="49" spans="1:8" ht="13.5" thickBot="1">
      <c r="A49" s="967" t="s">
        <v>151</v>
      </c>
      <c r="B49" s="968"/>
      <c r="C49" s="969"/>
      <c r="D49" s="965" t="s">
        <v>164</v>
      </c>
      <c r="E49" s="966"/>
      <c r="H49" s="64"/>
    </row>
    <row r="50" spans="1:5" ht="12.75">
      <c r="A50" s="970"/>
      <c r="B50" s="971"/>
      <c r="C50" s="972"/>
      <c r="D50" s="958"/>
      <c r="E50" s="959"/>
    </row>
    <row r="51" spans="1:5" ht="13.5" thickBot="1">
      <c r="A51" s="973"/>
      <c r="B51" s="974"/>
      <c r="C51" s="975"/>
      <c r="D51" s="960"/>
      <c r="E51" s="961"/>
    </row>
    <row r="52" spans="1:5" ht="13.5" thickBot="1">
      <c r="A52" s="976" t="s">
        <v>40</v>
      </c>
      <c r="B52" s="977"/>
      <c r="C52" s="978"/>
      <c r="D52" s="963">
        <f>SUM(D50:E51)</f>
        <v>0</v>
      </c>
      <c r="E52" s="964"/>
    </row>
  </sheetData>
  <sheetProtection sheet="1" objects="1" scenarios="1"/>
  <mergeCells count="13">
    <mergeCell ref="D50:E50"/>
    <mergeCell ref="D51:E51"/>
    <mergeCell ref="A47:E47"/>
    <mergeCell ref="D52:E52"/>
    <mergeCell ref="D49:E49"/>
    <mergeCell ref="A49:C49"/>
    <mergeCell ref="A50:C50"/>
    <mergeCell ref="A51:C51"/>
    <mergeCell ref="A52:C52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10/2013. (V.2.)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F1" sqref="F1"/>
    </sheetView>
  </sheetViews>
  <sheetFormatPr defaultColWidth="9.00390625" defaultRowHeight="12.75"/>
  <cols>
    <col min="1" max="1" width="5.875" style="4" customWidth="1"/>
    <col min="2" max="2" width="8.875" style="5" customWidth="1"/>
    <col min="3" max="3" width="70.875" style="5" customWidth="1"/>
    <col min="4" max="6" width="12.875" style="5" customWidth="1"/>
    <col min="7" max="16384" width="9.375" style="5" customWidth="1"/>
  </cols>
  <sheetData>
    <row r="1" spans="1:6" s="3" customFormat="1" ht="21" customHeight="1" thickBot="1">
      <c r="A1" s="291"/>
      <c r="B1" s="292"/>
      <c r="C1" s="293"/>
      <c r="D1" s="293"/>
      <c r="E1" s="293"/>
      <c r="F1" s="294" t="s">
        <v>572</v>
      </c>
    </row>
    <row r="2" spans="1:6" s="141" customFormat="1" ht="25.5" customHeight="1">
      <c r="A2" s="979" t="s">
        <v>450</v>
      </c>
      <c r="B2" s="980"/>
      <c r="C2" s="672" t="s">
        <v>449</v>
      </c>
      <c r="D2" s="700"/>
      <c r="E2" s="700"/>
      <c r="F2" s="694" t="s">
        <v>41</v>
      </c>
    </row>
    <row r="3" spans="1:6" s="141" customFormat="1" ht="16.5" thickBot="1">
      <c r="A3" s="529" t="s">
        <v>390</v>
      </c>
      <c r="B3" s="530"/>
      <c r="C3" s="698" t="s">
        <v>534</v>
      </c>
      <c r="D3" s="701"/>
      <c r="E3" s="707"/>
      <c r="F3" s="531" t="s">
        <v>42</v>
      </c>
    </row>
    <row r="4" spans="1:6" s="142" customFormat="1" ht="15.75" customHeight="1" thickBot="1">
      <c r="A4" s="532"/>
      <c r="B4" s="532"/>
      <c r="C4" s="870" t="s">
        <v>486</v>
      </c>
      <c r="D4" s="695"/>
      <c r="E4" s="705"/>
      <c r="F4" s="533" t="s">
        <v>43</v>
      </c>
    </row>
    <row r="5" spans="1:6" ht="29.25" thickBot="1">
      <c r="A5" s="981" t="s">
        <v>392</v>
      </c>
      <c r="B5" s="982"/>
      <c r="C5" s="673" t="s">
        <v>44</v>
      </c>
      <c r="D5" s="702" t="s">
        <v>507</v>
      </c>
      <c r="E5" s="706" t="s">
        <v>508</v>
      </c>
      <c r="F5" s="703" t="s">
        <v>45</v>
      </c>
    </row>
    <row r="6" spans="1:6" s="92" customFormat="1" ht="12.75" customHeight="1" thickBot="1">
      <c r="A6" s="535">
        <v>1</v>
      </c>
      <c r="B6" s="536">
        <v>2</v>
      </c>
      <c r="C6" s="674">
        <v>3</v>
      </c>
      <c r="D6" s="696">
        <v>4</v>
      </c>
      <c r="E6" s="696">
        <v>5</v>
      </c>
      <c r="F6" s="697">
        <v>6</v>
      </c>
    </row>
    <row r="7" spans="1:6" s="92" customFormat="1" ht="15.75" customHeight="1" thickBot="1">
      <c r="A7" s="537"/>
      <c r="B7" s="538"/>
      <c r="C7" s="538" t="s">
        <v>46</v>
      </c>
      <c r="D7" s="696"/>
      <c r="E7" s="696"/>
      <c r="F7" s="539"/>
    </row>
    <row r="8" spans="1:6" s="92" customFormat="1" ht="12" customHeight="1" thickBot="1">
      <c r="A8" s="535" t="s">
        <v>3</v>
      </c>
      <c r="B8" s="540"/>
      <c r="C8" s="675" t="s">
        <v>393</v>
      </c>
      <c r="D8" s="708">
        <f>D9+D16</f>
        <v>70754</v>
      </c>
      <c r="E8" s="708">
        <f>E9+E16</f>
        <v>76669</v>
      </c>
      <c r="F8" s="709">
        <f>+F9+F16</f>
        <v>75428</v>
      </c>
    </row>
    <row r="9" spans="1:6" s="143" customFormat="1" ht="12" customHeight="1" thickBot="1">
      <c r="A9" s="535" t="s">
        <v>4</v>
      </c>
      <c r="B9" s="540"/>
      <c r="C9" s="675" t="s">
        <v>394</v>
      </c>
      <c r="D9" s="710">
        <f>SUM(D10:D15)</f>
        <v>54030</v>
      </c>
      <c r="E9" s="710">
        <f>SUM(E10:E15)</f>
        <v>59695</v>
      </c>
      <c r="F9" s="709">
        <f>SUM(F10:F15)</f>
        <v>65133</v>
      </c>
    </row>
    <row r="10" spans="1:6" s="144" customFormat="1" ht="12" customHeight="1">
      <c r="A10" s="541"/>
      <c r="B10" s="542" t="s">
        <v>111</v>
      </c>
      <c r="C10" s="676" t="s">
        <v>48</v>
      </c>
      <c r="D10" s="711">
        <v>30470</v>
      </c>
      <c r="E10" s="711">
        <v>16170</v>
      </c>
      <c r="F10" s="712">
        <v>22835</v>
      </c>
    </row>
    <row r="11" spans="1:6" s="144" customFormat="1" ht="12" customHeight="1">
      <c r="A11" s="541"/>
      <c r="B11" s="542" t="s">
        <v>112</v>
      </c>
      <c r="C11" s="676" t="s">
        <v>73</v>
      </c>
      <c r="D11" s="711"/>
      <c r="E11" s="711"/>
      <c r="F11" s="712"/>
    </row>
    <row r="12" spans="1:6" s="144" customFormat="1" ht="12" customHeight="1">
      <c r="A12" s="541"/>
      <c r="B12" s="542" t="s">
        <v>113</v>
      </c>
      <c r="C12" s="676" t="s">
        <v>49</v>
      </c>
      <c r="D12" s="711">
        <v>23560</v>
      </c>
      <c r="E12" s="711">
        <v>17587</v>
      </c>
      <c r="F12" s="712">
        <v>18715</v>
      </c>
    </row>
    <row r="13" spans="1:6" s="144" customFormat="1" ht="12" customHeight="1">
      <c r="A13" s="541"/>
      <c r="B13" s="542" t="s">
        <v>114</v>
      </c>
      <c r="C13" s="676" t="s">
        <v>209</v>
      </c>
      <c r="D13" s="711"/>
      <c r="E13" s="711">
        <v>50</v>
      </c>
      <c r="F13" s="712">
        <v>827</v>
      </c>
    </row>
    <row r="14" spans="1:6" s="144" customFormat="1" ht="12" customHeight="1">
      <c r="A14" s="541"/>
      <c r="B14" s="542" t="s">
        <v>115</v>
      </c>
      <c r="C14" s="676" t="s">
        <v>367</v>
      </c>
      <c r="D14" s="711"/>
      <c r="E14" s="711">
        <v>5914</v>
      </c>
      <c r="F14" s="712">
        <v>2782</v>
      </c>
    </row>
    <row r="15" spans="1:6" s="144" customFormat="1" ht="12" customHeight="1" thickBot="1">
      <c r="A15" s="541"/>
      <c r="B15" s="542" t="s">
        <v>122</v>
      </c>
      <c r="C15" s="676" t="s">
        <v>211</v>
      </c>
      <c r="D15" s="711"/>
      <c r="E15" s="711">
        <v>19974</v>
      </c>
      <c r="F15" s="712">
        <v>19974</v>
      </c>
    </row>
    <row r="16" spans="1:6" s="143" customFormat="1" ht="12" customHeight="1" thickBot="1">
      <c r="A16" s="535" t="s">
        <v>5</v>
      </c>
      <c r="B16" s="540"/>
      <c r="C16" s="675" t="s">
        <v>212</v>
      </c>
      <c r="D16" s="710">
        <f>SUM(D17:D24)</f>
        <v>16724</v>
      </c>
      <c r="E16" s="710">
        <f>SUM(E17:E24)</f>
        <v>16974</v>
      </c>
      <c r="F16" s="709">
        <f>SUM(F17:F24)</f>
        <v>10295</v>
      </c>
    </row>
    <row r="17" spans="1:6" s="143" customFormat="1" ht="12" customHeight="1">
      <c r="A17" s="543"/>
      <c r="B17" s="542" t="s">
        <v>83</v>
      </c>
      <c r="C17" s="677" t="s">
        <v>217</v>
      </c>
      <c r="D17" s="713"/>
      <c r="E17" s="713"/>
      <c r="F17" s="714"/>
    </row>
    <row r="18" spans="1:6" s="143" customFormat="1" ht="12" customHeight="1">
      <c r="A18" s="541"/>
      <c r="B18" s="542" t="s">
        <v>84</v>
      </c>
      <c r="C18" s="582" t="s">
        <v>218</v>
      </c>
      <c r="D18" s="715"/>
      <c r="E18" s="715"/>
      <c r="F18" s="712"/>
    </row>
    <row r="19" spans="1:6" s="143" customFormat="1" ht="12" customHeight="1">
      <c r="A19" s="541"/>
      <c r="B19" s="542" t="s">
        <v>85</v>
      </c>
      <c r="C19" s="582" t="s">
        <v>219</v>
      </c>
      <c r="D19" s="715">
        <v>16694</v>
      </c>
      <c r="E19" s="715">
        <v>16694</v>
      </c>
      <c r="F19" s="712">
        <v>9836</v>
      </c>
    </row>
    <row r="20" spans="1:6" s="143" customFormat="1" ht="12" customHeight="1">
      <c r="A20" s="541"/>
      <c r="B20" s="542" t="s">
        <v>86</v>
      </c>
      <c r="C20" s="582" t="s">
        <v>220</v>
      </c>
      <c r="D20" s="715"/>
      <c r="E20" s="715"/>
      <c r="F20" s="712"/>
    </row>
    <row r="21" spans="1:6" s="143" customFormat="1" ht="12" customHeight="1">
      <c r="A21" s="541"/>
      <c r="B21" s="542" t="s">
        <v>213</v>
      </c>
      <c r="C21" s="678" t="s">
        <v>221</v>
      </c>
      <c r="D21" s="715"/>
      <c r="E21" s="715"/>
      <c r="F21" s="712"/>
    </row>
    <row r="22" spans="1:6" s="143" customFormat="1" ht="12" customHeight="1">
      <c r="A22" s="544"/>
      <c r="B22" s="542" t="s">
        <v>214</v>
      </c>
      <c r="C22" s="582" t="s">
        <v>222</v>
      </c>
      <c r="D22" s="716"/>
      <c r="E22" s="716"/>
      <c r="F22" s="717"/>
    </row>
    <row r="23" spans="1:6" s="144" customFormat="1" ht="12" customHeight="1">
      <c r="A23" s="541"/>
      <c r="B23" s="542" t="s">
        <v>215</v>
      </c>
      <c r="C23" s="582" t="s">
        <v>223</v>
      </c>
      <c r="D23" s="715">
        <v>30</v>
      </c>
      <c r="E23" s="715">
        <v>30</v>
      </c>
      <c r="F23" s="712">
        <v>196</v>
      </c>
    </row>
    <row r="24" spans="1:6" s="144" customFormat="1" ht="12" customHeight="1" thickBot="1">
      <c r="A24" s="545"/>
      <c r="B24" s="546" t="s">
        <v>216</v>
      </c>
      <c r="C24" s="678" t="s">
        <v>224</v>
      </c>
      <c r="D24" s="716"/>
      <c r="E24" s="716">
        <v>250</v>
      </c>
      <c r="F24" s="718">
        <v>263</v>
      </c>
    </row>
    <row r="25" spans="1:6" s="144" customFormat="1" ht="12" customHeight="1" thickBot="1">
      <c r="A25" s="535" t="s">
        <v>6</v>
      </c>
      <c r="B25" s="547"/>
      <c r="C25" s="675" t="s">
        <v>227</v>
      </c>
      <c r="D25" s="710">
        <v>80</v>
      </c>
      <c r="E25" s="710">
        <v>19</v>
      </c>
      <c r="F25" s="719">
        <v>129</v>
      </c>
    </row>
    <row r="26" spans="1:6" s="143" customFormat="1" ht="12" customHeight="1" thickBot="1">
      <c r="A26" s="535" t="s">
        <v>7</v>
      </c>
      <c r="B26" s="540"/>
      <c r="C26" s="675" t="s">
        <v>451</v>
      </c>
      <c r="D26" s="710">
        <f>SUM(D27:D34)</f>
        <v>64200</v>
      </c>
      <c r="E26" s="710">
        <f>SUM(E27:E34)</f>
        <v>71856</v>
      </c>
      <c r="F26" s="709">
        <f>SUM(F27:F34)</f>
        <v>71855</v>
      </c>
    </row>
    <row r="27" spans="1:6" s="144" customFormat="1" ht="12" customHeight="1">
      <c r="A27" s="541"/>
      <c r="B27" s="542" t="s">
        <v>89</v>
      </c>
      <c r="C27" s="583" t="s">
        <v>234</v>
      </c>
      <c r="D27" s="720">
        <v>9071</v>
      </c>
      <c r="E27" s="720">
        <v>41359</v>
      </c>
      <c r="F27" s="721">
        <v>41359</v>
      </c>
    </row>
    <row r="28" spans="1:6" s="144" customFormat="1" ht="12" customHeight="1">
      <c r="A28" s="541"/>
      <c r="B28" s="542" t="s">
        <v>90</v>
      </c>
      <c r="C28" s="582" t="s">
        <v>235</v>
      </c>
      <c r="D28" s="715">
        <v>12319</v>
      </c>
      <c r="E28" s="715">
        <v>14599</v>
      </c>
      <c r="F28" s="721">
        <v>14599</v>
      </c>
    </row>
    <row r="29" spans="1:6" s="144" customFormat="1" ht="12" customHeight="1">
      <c r="A29" s="541"/>
      <c r="B29" s="542" t="s">
        <v>91</v>
      </c>
      <c r="C29" s="582" t="s">
        <v>236</v>
      </c>
      <c r="D29" s="715">
        <v>5315</v>
      </c>
      <c r="E29" s="715">
        <v>9807</v>
      </c>
      <c r="F29" s="721">
        <v>9807</v>
      </c>
    </row>
    <row r="30" spans="1:6" s="144" customFormat="1" ht="12" customHeight="1">
      <c r="A30" s="541"/>
      <c r="B30" s="542" t="s">
        <v>229</v>
      </c>
      <c r="C30" s="582" t="s">
        <v>94</v>
      </c>
      <c r="D30" s="715">
        <v>37495</v>
      </c>
      <c r="E30" s="715">
        <v>2028</v>
      </c>
      <c r="F30" s="721">
        <v>2027</v>
      </c>
    </row>
    <row r="31" spans="1:6" s="144" customFormat="1" ht="12" customHeight="1">
      <c r="A31" s="541"/>
      <c r="B31" s="542" t="s">
        <v>230</v>
      </c>
      <c r="C31" s="582" t="s">
        <v>237</v>
      </c>
      <c r="D31" s="715"/>
      <c r="E31" s="715"/>
      <c r="F31" s="721"/>
    </row>
    <row r="32" spans="1:6" s="144" customFormat="1" ht="12" customHeight="1">
      <c r="A32" s="541"/>
      <c r="B32" s="542" t="s">
        <v>231</v>
      </c>
      <c r="C32" s="582" t="s">
        <v>238</v>
      </c>
      <c r="D32" s="715"/>
      <c r="E32" s="715"/>
      <c r="F32" s="721"/>
    </row>
    <row r="33" spans="1:6" s="144" customFormat="1" ht="12" customHeight="1">
      <c r="A33" s="541"/>
      <c r="B33" s="542" t="s">
        <v>232</v>
      </c>
      <c r="C33" s="582" t="s">
        <v>239</v>
      </c>
      <c r="D33" s="715"/>
      <c r="E33" s="715"/>
      <c r="F33" s="721"/>
    </row>
    <row r="34" spans="1:6" s="144" customFormat="1" ht="12" customHeight="1" thickBot="1">
      <c r="A34" s="545"/>
      <c r="B34" s="546" t="s">
        <v>233</v>
      </c>
      <c r="C34" s="679" t="s">
        <v>395</v>
      </c>
      <c r="D34" s="722"/>
      <c r="E34" s="722">
        <v>4063</v>
      </c>
      <c r="F34" s="723">
        <v>4063</v>
      </c>
    </row>
    <row r="35" spans="1:6" s="144" customFormat="1" ht="12" customHeight="1" thickBot="1">
      <c r="A35" s="548" t="s">
        <v>8</v>
      </c>
      <c r="B35" s="549"/>
      <c r="C35" s="680" t="s">
        <v>396</v>
      </c>
      <c r="D35" s="724">
        <f>SUM(D36,D42)</f>
        <v>9722</v>
      </c>
      <c r="E35" s="724">
        <f>SUM(E36,E42)</f>
        <v>29595</v>
      </c>
      <c r="F35" s="709">
        <f>SUM(F36,F42)</f>
        <v>43390</v>
      </c>
    </row>
    <row r="36" spans="1:6" s="144" customFormat="1" ht="12" customHeight="1">
      <c r="A36" s="543"/>
      <c r="B36" s="550" t="s">
        <v>92</v>
      </c>
      <c r="C36" s="681" t="s">
        <v>243</v>
      </c>
      <c r="D36" s="725">
        <f>SUM(D37:D41)</f>
        <v>9722</v>
      </c>
      <c r="E36" s="725">
        <f>SUM(E37:E41)</f>
        <v>19095</v>
      </c>
      <c r="F36" s="726">
        <f>SUM(F37:F41)</f>
        <v>20967</v>
      </c>
    </row>
    <row r="37" spans="1:6" s="144" customFormat="1" ht="12" customHeight="1">
      <c r="A37" s="541"/>
      <c r="B37" s="551" t="s">
        <v>95</v>
      </c>
      <c r="C37" s="585" t="s">
        <v>244</v>
      </c>
      <c r="D37" s="727"/>
      <c r="E37" s="727"/>
      <c r="F37" s="712"/>
    </row>
    <row r="38" spans="1:6" s="144" customFormat="1" ht="12" customHeight="1">
      <c r="A38" s="541"/>
      <c r="B38" s="551" t="s">
        <v>96</v>
      </c>
      <c r="C38" s="585" t="s">
        <v>245</v>
      </c>
      <c r="D38" s="727"/>
      <c r="E38" s="727"/>
      <c r="F38" s="712"/>
    </row>
    <row r="39" spans="1:6" s="144" customFormat="1" ht="12" customHeight="1">
      <c r="A39" s="541"/>
      <c r="B39" s="551" t="s">
        <v>97</v>
      </c>
      <c r="C39" s="585" t="s">
        <v>397</v>
      </c>
      <c r="D39" s="727">
        <v>9722</v>
      </c>
      <c r="E39" s="727">
        <v>9722</v>
      </c>
      <c r="F39" s="712">
        <v>10228</v>
      </c>
    </row>
    <row r="40" spans="1:6" s="144" customFormat="1" ht="12" customHeight="1">
      <c r="A40" s="541"/>
      <c r="B40" s="551" t="s">
        <v>98</v>
      </c>
      <c r="C40" s="585" t="s">
        <v>51</v>
      </c>
      <c r="D40" s="727"/>
      <c r="E40" s="727"/>
      <c r="F40" s="712"/>
    </row>
    <row r="41" spans="1:6" s="144" customFormat="1" ht="12" customHeight="1">
      <c r="A41" s="541"/>
      <c r="B41" s="551" t="s">
        <v>241</v>
      </c>
      <c r="C41" s="585" t="s">
        <v>247</v>
      </c>
      <c r="D41" s="727"/>
      <c r="E41" s="727">
        <v>9373</v>
      </c>
      <c r="F41" s="712">
        <v>10739</v>
      </c>
    </row>
    <row r="42" spans="1:6" s="144" customFormat="1" ht="12" customHeight="1">
      <c r="A42" s="541"/>
      <c r="B42" s="551" t="s">
        <v>93</v>
      </c>
      <c r="C42" s="682" t="s">
        <v>248</v>
      </c>
      <c r="D42" s="728">
        <f>SUM(D43:D47)</f>
        <v>0</v>
      </c>
      <c r="E42" s="728">
        <f>SUM(E43:E47)</f>
        <v>10500</v>
      </c>
      <c r="F42" s="729">
        <f>SUM(F43:F47)</f>
        <v>22423</v>
      </c>
    </row>
    <row r="43" spans="1:6" s="144" customFormat="1" ht="12" customHeight="1">
      <c r="A43" s="541"/>
      <c r="B43" s="551" t="s">
        <v>101</v>
      </c>
      <c r="C43" s="585" t="s">
        <v>244</v>
      </c>
      <c r="D43" s="727"/>
      <c r="E43" s="727"/>
      <c r="F43" s="712"/>
    </row>
    <row r="44" spans="1:6" s="144" customFormat="1" ht="12" customHeight="1">
      <c r="A44" s="541"/>
      <c r="B44" s="551" t="s">
        <v>102</v>
      </c>
      <c r="C44" s="585" t="s">
        <v>245</v>
      </c>
      <c r="D44" s="727"/>
      <c r="E44" s="727"/>
      <c r="F44" s="712"/>
    </row>
    <row r="45" spans="1:6" s="144" customFormat="1" ht="12" customHeight="1">
      <c r="A45" s="541"/>
      <c r="B45" s="551" t="s">
        <v>103</v>
      </c>
      <c r="C45" s="585" t="s">
        <v>246</v>
      </c>
      <c r="D45" s="727"/>
      <c r="E45" s="727"/>
      <c r="F45" s="712"/>
    </row>
    <row r="46" spans="1:6" s="144" customFormat="1" ht="12" customHeight="1">
      <c r="A46" s="541"/>
      <c r="B46" s="551" t="s">
        <v>104</v>
      </c>
      <c r="C46" s="585" t="s">
        <v>51</v>
      </c>
      <c r="D46" s="727"/>
      <c r="E46" s="727"/>
      <c r="F46" s="712"/>
    </row>
    <row r="47" spans="1:6" s="144" customFormat="1" ht="12" customHeight="1" thickBot="1">
      <c r="A47" s="552"/>
      <c r="B47" s="553" t="s">
        <v>242</v>
      </c>
      <c r="C47" s="683" t="s">
        <v>431</v>
      </c>
      <c r="D47" s="730"/>
      <c r="E47" s="730">
        <v>10500</v>
      </c>
      <c r="F47" s="731">
        <v>22423</v>
      </c>
    </row>
    <row r="48" spans="1:6" s="143" customFormat="1" ht="12" customHeight="1" thickBot="1">
      <c r="A48" s="548" t="s">
        <v>9</v>
      </c>
      <c r="B48" s="540"/>
      <c r="C48" s="680" t="s">
        <v>398</v>
      </c>
      <c r="D48" s="724"/>
      <c r="E48" s="724"/>
      <c r="F48" s="709">
        <f>SUM(F49:F51)</f>
        <v>0</v>
      </c>
    </row>
    <row r="49" spans="1:6" s="144" customFormat="1" ht="12" customHeight="1">
      <c r="A49" s="541"/>
      <c r="B49" s="551" t="s">
        <v>99</v>
      </c>
      <c r="C49" s="583" t="s">
        <v>252</v>
      </c>
      <c r="D49" s="720"/>
      <c r="E49" s="720"/>
      <c r="F49" s="712"/>
    </row>
    <row r="50" spans="1:6" s="144" customFormat="1" ht="12" customHeight="1">
      <c r="A50" s="541"/>
      <c r="B50" s="551" t="s">
        <v>100</v>
      </c>
      <c r="C50" s="582" t="s">
        <v>253</v>
      </c>
      <c r="D50" s="715"/>
      <c r="E50" s="715"/>
      <c r="F50" s="712"/>
    </row>
    <row r="51" spans="1:6" s="144" customFormat="1" ht="12" customHeight="1" thickBot="1">
      <c r="A51" s="541"/>
      <c r="B51" s="551" t="s">
        <v>251</v>
      </c>
      <c r="C51" s="420" t="s">
        <v>175</v>
      </c>
      <c r="D51" s="732"/>
      <c r="E51" s="733"/>
      <c r="F51" s="712"/>
    </row>
    <row r="52" spans="1:13" s="144" customFormat="1" ht="12" customHeight="1" thickBot="1">
      <c r="A52" s="535" t="s">
        <v>10</v>
      </c>
      <c r="B52" s="540"/>
      <c r="C52" s="680" t="s">
        <v>399</v>
      </c>
      <c r="D52" s="734">
        <f>SUM(D53:D54)</f>
        <v>28373</v>
      </c>
      <c r="E52" s="724">
        <f>SUM(E53:E54)</f>
        <v>10500</v>
      </c>
      <c r="F52" s="709">
        <f>SUM(F53:F54)</f>
        <v>10514</v>
      </c>
      <c r="M52" s="771"/>
    </row>
    <row r="53" spans="1:6" s="144" customFormat="1" ht="12" customHeight="1">
      <c r="A53" s="554"/>
      <c r="B53" s="551" t="s">
        <v>255</v>
      </c>
      <c r="C53" s="582" t="s">
        <v>154</v>
      </c>
      <c r="D53" s="720">
        <v>9373</v>
      </c>
      <c r="E53" s="720"/>
      <c r="F53" s="735">
        <v>0</v>
      </c>
    </row>
    <row r="54" spans="1:6" s="144" customFormat="1" ht="12" customHeight="1" thickBot="1">
      <c r="A54" s="541"/>
      <c r="B54" s="551" t="s">
        <v>256</v>
      </c>
      <c r="C54" s="582" t="s">
        <v>155</v>
      </c>
      <c r="D54" s="715">
        <v>19000</v>
      </c>
      <c r="E54" s="715">
        <v>10500</v>
      </c>
      <c r="F54" s="712">
        <v>10514</v>
      </c>
    </row>
    <row r="55" spans="1:6" s="144" customFormat="1" ht="12" customHeight="1" thickBot="1">
      <c r="A55" s="548" t="s">
        <v>11</v>
      </c>
      <c r="B55" s="555"/>
      <c r="C55" s="684" t="s">
        <v>400</v>
      </c>
      <c r="D55" s="736"/>
      <c r="E55" s="736"/>
      <c r="F55" s="719"/>
    </row>
    <row r="56" spans="1:6" s="143" customFormat="1" ht="12" customHeight="1" thickBot="1">
      <c r="A56" s="556" t="s">
        <v>12</v>
      </c>
      <c r="B56" s="557"/>
      <c r="C56" s="685" t="s">
        <v>401</v>
      </c>
      <c r="D56" s="737">
        <f>+D9+D16+D25+D26+D35+D48+D52+D55</f>
        <v>173129</v>
      </c>
      <c r="E56" s="738">
        <f>+E9+E16+E25+E26+E35+E48+E52+E55</f>
        <v>188639</v>
      </c>
      <c r="F56" s="739">
        <f>+F9+F16+F25+F26+F35+F48+F52+F55</f>
        <v>201316</v>
      </c>
    </row>
    <row r="57" spans="1:6" s="143" customFormat="1" ht="12" customHeight="1" thickBot="1">
      <c r="A57" s="535" t="s">
        <v>13</v>
      </c>
      <c r="B57" s="558"/>
      <c r="C57" s="680" t="s">
        <v>402</v>
      </c>
      <c r="D57" s="724">
        <f>+D58+D59</f>
        <v>3870</v>
      </c>
      <c r="E57" s="724">
        <f>+E58+E59</f>
        <v>3870</v>
      </c>
      <c r="F57" s="709">
        <f>+F58+F59</f>
        <v>30361</v>
      </c>
    </row>
    <row r="58" spans="1:6" s="143" customFormat="1" ht="12" customHeight="1">
      <c r="A58" s="543"/>
      <c r="B58" s="550" t="s">
        <v>166</v>
      </c>
      <c r="C58" s="699" t="s">
        <v>261</v>
      </c>
      <c r="D58" s="740">
        <v>3870</v>
      </c>
      <c r="E58" s="740">
        <v>3870</v>
      </c>
      <c r="F58" s="741">
        <v>30361</v>
      </c>
    </row>
    <row r="59" spans="1:6" s="143" customFormat="1" ht="12" customHeight="1" thickBot="1">
      <c r="A59" s="552"/>
      <c r="B59" s="553" t="s">
        <v>167</v>
      </c>
      <c r="C59" s="686" t="s">
        <v>262</v>
      </c>
      <c r="D59" s="742"/>
      <c r="E59" s="742"/>
      <c r="F59" s="743"/>
    </row>
    <row r="60" spans="1:6" s="144" customFormat="1" ht="12" customHeight="1" thickBot="1">
      <c r="A60" s="559" t="s">
        <v>14</v>
      </c>
      <c r="B60" s="560"/>
      <c r="C60" s="680" t="s">
        <v>403</v>
      </c>
      <c r="D60" s="724">
        <f>+D61+D62</f>
        <v>2000</v>
      </c>
      <c r="E60" s="724">
        <f>+E61+E62</f>
        <v>0</v>
      </c>
      <c r="F60" s="709">
        <f>+F61+F62</f>
        <v>0</v>
      </c>
    </row>
    <row r="61" spans="1:6" s="144" customFormat="1" ht="12" customHeight="1">
      <c r="A61" s="561"/>
      <c r="B61" s="562" t="s">
        <v>264</v>
      </c>
      <c r="C61" s="676" t="s">
        <v>404</v>
      </c>
      <c r="D61" s="744">
        <v>2000</v>
      </c>
      <c r="E61" s="744"/>
      <c r="F61" s="745"/>
    </row>
    <row r="62" spans="1:6" s="144" customFormat="1" ht="12" customHeight="1" thickBot="1">
      <c r="A62" s="563"/>
      <c r="B62" s="564" t="s">
        <v>270</v>
      </c>
      <c r="C62" s="687" t="s">
        <v>405</v>
      </c>
      <c r="D62" s="746"/>
      <c r="E62" s="746"/>
      <c r="F62" s="723"/>
    </row>
    <row r="63" spans="1:6" s="144" customFormat="1" ht="15" customHeight="1" thickBot="1">
      <c r="A63" s="559" t="s">
        <v>15</v>
      </c>
      <c r="B63" s="565"/>
      <c r="C63" s="688" t="s">
        <v>452</v>
      </c>
      <c r="D63" s="747">
        <f>+D56+D57+D60</f>
        <v>178999</v>
      </c>
      <c r="E63" s="748">
        <f>+E56+E57+E60</f>
        <v>192509</v>
      </c>
      <c r="F63" s="749">
        <f>+F56+F57+F60</f>
        <v>231677</v>
      </c>
    </row>
    <row r="64" spans="1:6" s="144" customFormat="1" ht="15" customHeight="1">
      <c r="A64" s="566"/>
      <c r="B64" s="566"/>
      <c r="C64" s="567"/>
      <c r="D64" s="750"/>
      <c r="E64" s="750"/>
      <c r="F64" s="751"/>
    </row>
    <row r="65" spans="1:6" ht="15.75" thickBot="1">
      <c r="A65" s="568"/>
      <c r="B65" s="569"/>
      <c r="C65" s="569"/>
      <c r="D65" s="752"/>
      <c r="E65" s="752"/>
      <c r="F65" s="753"/>
    </row>
    <row r="66" spans="1:6" s="92" customFormat="1" ht="16.5" customHeight="1" thickBot="1">
      <c r="A66" s="534"/>
      <c r="B66" s="570"/>
      <c r="C66" s="570" t="s">
        <v>52</v>
      </c>
      <c r="D66" s="754"/>
      <c r="E66" s="754"/>
      <c r="F66" s="749"/>
    </row>
    <row r="67" spans="1:6" s="145" customFormat="1" ht="12" customHeight="1" thickBot="1">
      <c r="A67" s="548" t="s">
        <v>3</v>
      </c>
      <c r="B67" s="405"/>
      <c r="C67" s="591" t="s">
        <v>472</v>
      </c>
      <c r="D67" s="755">
        <f>SUM(D68:D80)</f>
        <v>163881</v>
      </c>
      <c r="E67" s="755">
        <f>SUM(E68:E72)</f>
        <v>173665</v>
      </c>
      <c r="F67" s="709">
        <f>SUM(F68:F72)</f>
        <v>174275</v>
      </c>
    </row>
    <row r="68" spans="1:6" ht="12" customHeight="1">
      <c r="A68" s="571"/>
      <c r="B68" s="572" t="s">
        <v>105</v>
      </c>
      <c r="C68" s="583" t="s">
        <v>34</v>
      </c>
      <c r="D68" s="766">
        <v>22588</v>
      </c>
      <c r="E68" s="720">
        <v>11080</v>
      </c>
      <c r="F68" s="735">
        <v>11712</v>
      </c>
    </row>
    <row r="69" spans="1:6" ht="12" customHeight="1">
      <c r="A69" s="573"/>
      <c r="B69" s="551" t="s">
        <v>106</v>
      </c>
      <c r="C69" s="582" t="s">
        <v>292</v>
      </c>
      <c r="D69" s="767">
        <v>5913</v>
      </c>
      <c r="E69" s="715">
        <v>2500</v>
      </c>
      <c r="F69" s="721">
        <v>2496</v>
      </c>
    </row>
    <row r="70" spans="1:6" ht="12" customHeight="1">
      <c r="A70" s="573"/>
      <c r="B70" s="551" t="s">
        <v>107</v>
      </c>
      <c r="C70" s="582" t="s">
        <v>153</v>
      </c>
      <c r="D70" s="767">
        <v>19827</v>
      </c>
      <c r="E70" s="715">
        <v>30583</v>
      </c>
      <c r="F70" s="712">
        <v>30578</v>
      </c>
    </row>
    <row r="71" spans="1:6" ht="12" customHeight="1">
      <c r="A71" s="573"/>
      <c r="B71" s="551" t="s">
        <v>108</v>
      </c>
      <c r="C71" s="582" t="s">
        <v>293</v>
      </c>
      <c r="D71" s="767"/>
      <c r="E71" s="715"/>
      <c r="F71" s="712"/>
    </row>
    <row r="72" spans="1:6" ht="12" customHeight="1">
      <c r="A72" s="573"/>
      <c r="B72" s="551" t="s">
        <v>117</v>
      </c>
      <c r="C72" s="582" t="s">
        <v>294</v>
      </c>
      <c r="D72" s="767">
        <v>6051</v>
      </c>
      <c r="E72" s="715">
        <v>129502</v>
      </c>
      <c r="F72" s="712">
        <v>129489</v>
      </c>
    </row>
    <row r="73" spans="1:6" ht="12" customHeight="1">
      <c r="A73" s="573"/>
      <c r="B73" s="551" t="s">
        <v>109</v>
      </c>
      <c r="C73" s="582" t="s">
        <v>344</v>
      </c>
      <c r="D73" s="767">
        <v>90</v>
      </c>
      <c r="E73" s="715"/>
      <c r="F73" s="721"/>
    </row>
    <row r="74" spans="1:6" ht="12" customHeight="1">
      <c r="A74" s="573"/>
      <c r="B74" s="551" t="s">
        <v>110</v>
      </c>
      <c r="C74" s="592" t="s">
        <v>345</v>
      </c>
      <c r="D74" s="765">
        <v>11942</v>
      </c>
      <c r="E74" s="765">
        <v>12389</v>
      </c>
      <c r="F74" s="712">
        <v>12378</v>
      </c>
    </row>
    <row r="75" spans="1:6" ht="12" customHeight="1">
      <c r="A75" s="573"/>
      <c r="B75" s="551" t="s">
        <v>118</v>
      </c>
      <c r="C75" s="592" t="s">
        <v>346</v>
      </c>
      <c r="D75" s="768"/>
      <c r="E75" s="756"/>
      <c r="F75" s="712"/>
    </row>
    <row r="76" spans="1:6" ht="12" customHeight="1">
      <c r="A76" s="573"/>
      <c r="B76" s="551" t="s">
        <v>119</v>
      </c>
      <c r="C76" s="689" t="s">
        <v>347</v>
      </c>
      <c r="D76" s="769">
        <v>12000</v>
      </c>
      <c r="E76" s="772">
        <v>14443</v>
      </c>
      <c r="F76" s="712">
        <v>14443</v>
      </c>
    </row>
    <row r="77" spans="1:6" ht="12" customHeight="1">
      <c r="A77" s="573"/>
      <c r="B77" s="551" t="s">
        <v>120</v>
      </c>
      <c r="C77" s="689" t="s">
        <v>348</v>
      </c>
      <c r="D77" s="769">
        <v>85470</v>
      </c>
      <c r="E77" s="773">
        <v>49670</v>
      </c>
      <c r="F77" s="712">
        <v>29456</v>
      </c>
    </row>
    <row r="78" spans="1:6" ht="12" customHeight="1">
      <c r="A78" s="573"/>
      <c r="B78" s="551" t="s">
        <v>121</v>
      </c>
      <c r="C78" s="689" t="s">
        <v>349</v>
      </c>
      <c r="D78" s="767"/>
      <c r="E78" s="757"/>
      <c r="F78" s="712"/>
    </row>
    <row r="79" spans="1:6" ht="12" customHeight="1">
      <c r="A79" s="573"/>
      <c r="B79" s="551" t="s">
        <v>123</v>
      </c>
      <c r="C79" s="689" t="s">
        <v>350</v>
      </c>
      <c r="D79" s="767"/>
      <c r="E79" s="757"/>
      <c r="F79" s="712"/>
    </row>
    <row r="80" spans="1:6" ht="12" customHeight="1" thickBot="1">
      <c r="A80" s="574"/>
      <c r="B80" s="564" t="s">
        <v>295</v>
      </c>
      <c r="C80" s="690" t="s">
        <v>351</v>
      </c>
      <c r="D80" s="770"/>
      <c r="E80" s="758"/>
      <c r="F80" s="718"/>
    </row>
    <row r="81" spans="1:6" ht="12" customHeight="1" thickBot="1">
      <c r="A81" s="548" t="s">
        <v>4</v>
      </c>
      <c r="B81" s="405"/>
      <c r="C81" s="591" t="s">
        <v>473</v>
      </c>
      <c r="D81" s="755">
        <f>SUM(D82:D88)</f>
        <v>13020</v>
      </c>
      <c r="E81" s="755">
        <f>SUM(E82:E88)</f>
        <v>12838</v>
      </c>
      <c r="F81" s="709">
        <f>SUM(F82:F88)</f>
        <v>11925</v>
      </c>
    </row>
    <row r="82" spans="1:6" s="145" customFormat="1" ht="12" customHeight="1">
      <c r="A82" s="571"/>
      <c r="B82" s="572" t="s">
        <v>111</v>
      </c>
      <c r="C82" s="583" t="s">
        <v>297</v>
      </c>
      <c r="D82" s="720"/>
      <c r="E82" s="720"/>
      <c r="F82" s="745">
        <v>0</v>
      </c>
    </row>
    <row r="83" spans="1:6" ht="12" customHeight="1">
      <c r="A83" s="573"/>
      <c r="B83" s="551" t="s">
        <v>112</v>
      </c>
      <c r="C83" s="582" t="s">
        <v>298</v>
      </c>
      <c r="D83" s="715">
        <v>8500</v>
      </c>
      <c r="E83" s="715">
        <v>12838</v>
      </c>
      <c r="F83" s="721">
        <v>11925</v>
      </c>
    </row>
    <row r="84" spans="1:6" ht="12" customHeight="1">
      <c r="A84" s="573"/>
      <c r="B84" s="551" t="s">
        <v>113</v>
      </c>
      <c r="C84" s="582" t="s">
        <v>299</v>
      </c>
      <c r="D84" s="715"/>
      <c r="E84" s="715"/>
      <c r="F84" s="721"/>
    </row>
    <row r="85" spans="1:6" ht="12" customHeight="1">
      <c r="A85" s="573"/>
      <c r="B85" s="551" t="s">
        <v>114</v>
      </c>
      <c r="C85" s="582" t="s">
        <v>300</v>
      </c>
      <c r="D85" s="715"/>
      <c r="E85" s="715"/>
      <c r="F85" s="721"/>
    </row>
    <row r="86" spans="1:6" ht="12" customHeight="1">
      <c r="A86" s="573"/>
      <c r="B86" s="551" t="s">
        <v>115</v>
      </c>
      <c r="C86" s="582" t="s">
        <v>305</v>
      </c>
      <c r="D86" s="715"/>
      <c r="E86" s="715"/>
      <c r="F86" s="721"/>
    </row>
    <row r="87" spans="1:6" ht="12" customHeight="1">
      <c r="A87" s="573"/>
      <c r="B87" s="551" t="s">
        <v>122</v>
      </c>
      <c r="C87" s="582" t="s">
        <v>420</v>
      </c>
      <c r="D87" s="715"/>
      <c r="E87" s="715"/>
      <c r="F87" s="721"/>
    </row>
    <row r="88" spans="1:6" ht="12" customHeight="1">
      <c r="A88" s="573"/>
      <c r="B88" s="551" t="s">
        <v>127</v>
      </c>
      <c r="C88" s="582" t="s">
        <v>307</v>
      </c>
      <c r="D88" s="715">
        <v>4520</v>
      </c>
      <c r="E88" s="715"/>
      <c r="F88" s="721"/>
    </row>
    <row r="89" spans="1:6" s="145" customFormat="1" ht="12" customHeight="1">
      <c r="A89" s="573"/>
      <c r="B89" s="551" t="s">
        <v>301</v>
      </c>
      <c r="C89" s="582" t="s">
        <v>340</v>
      </c>
      <c r="D89" s="715"/>
      <c r="E89" s="715"/>
      <c r="F89" s="721"/>
    </row>
    <row r="90" spans="1:14" ht="12" customHeight="1">
      <c r="A90" s="573"/>
      <c r="B90" s="551" t="s">
        <v>302</v>
      </c>
      <c r="C90" s="592" t="s">
        <v>506</v>
      </c>
      <c r="D90" s="756"/>
      <c r="E90" s="756"/>
      <c r="F90" s="721"/>
      <c r="N90" s="295"/>
    </row>
    <row r="91" spans="1:6" ht="12" customHeight="1">
      <c r="A91" s="573"/>
      <c r="B91" s="551" t="s">
        <v>303</v>
      </c>
      <c r="C91" s="592" t="s">
        <v>342</v>
      </c>
      <c r="D91" s="756"/>
      <c r="E91" s="756"/>
      <c r="F91" s="721"/>
    </row>
    <row r="92" spans="1:6" ht="12" customHeight="1" thickBot="1">
      <c r="A92" s="574"/>
      <c r="B92" s="564" t="s">
        <v>304</v>
      </c>
      <c r="C92" s="589" t="s">
        <v>343</v>
      </c>
      <c r="D92" s="759"/>
      <c r="E92" s="759"/>
      <c r="F92" s="723"/>
    </row>
    <row r="93" spans="1:6" ht="12" customHeight="1" thickBot="1">
      <c r="A93" s="548" t="s">
        <v>5</v>
      </c>
      <c r="B93" s="405"/>
      <c r="C93" s="591" t="s">
        <v>308</v>
      </c>
      <c r="D93" s="755"/>
      <c r="E93" s="755"/>
      <c r="F93" s="719"/>
    </row>
    <row r="94" spans="1:6" s="145" customFormat="1" ht="12" customHeight="1" thickBot="1">
      <c r="A94" s="548" t="s">
        <v>6</v>
      </c>
      <c r="B94" s="405"/>
      <c r="C94" s="591" t="s">
        <v>474</v>
      </c>
      <c r="D94" s="755">
        <f>+D95+D96</f>
        <v>2098</v>
      </c>
      <c r="E94" s="755">
        <f>+E95+E96</f>
        <v>6006</v>
      </c>
      <c r="F94" s="709">
        <f>+F95+F96</f>
        <v>0</v>
      </c>
    </row>
    <row r="95" spans="1:6" s="145" customFormat="1" ht="12" customHeight="1">
      <c r="A95" s="571"/>
      <c r="B95" s="572" t="s">
        <v>87</v>
      </c>
      <c r="C95" s="583" t="s">
        <v>54</v>
      </c>
      <c r="D95" s="720">
        <v>2098</v>
      </c>
      <c r="E95" s="720">
        <v>6006</v>
      </c>
      <c r="F95" s="735"/>
    </row>
    <row r="96" spans="1:6" s="145" customFormat="1" ht="12" customHeight="1" thickBot="1">
      <c r="A96" s="574"/>
      <c r="B96" s="564" t="s">
        <v>88</v>
      </c>
      <c r="C96" s="679" t="s">
        <v>55</v>
      </c>
      <c r="D96" s="722"/>
      <c r="E96" s="722"/>
      <c r="F96" s="718"/>
    </row>
    <row r="97" spans="1:6" s="145" customFormat="1" ht="12" customHeight="1" thickBot="1">
      <c r="A97" s="548" t="s">
        <v>7</v>
      </c>
      <c r="B97" s="575"/>
      <c r="C97" s="591" t="s">
        <v>454</v>
      </c>
      <c r="D97" s="755"/>
      <c r="E97" s="755"/>
      <c r="F97" s="719"/>
    </row>
    <row r="98" spans="1:6" s="145" customFormat="1" ht="12" customHeight="1" thickBot="1">
      <c r="A98" s="548" t="s">
        <v>8</v>
      </c>
      <c r="B98" s="405"/>
      <c r="C98" s="691" t="s">
        <v>455</v>
      </c>
      <c r="D98" s="760">
        <f>+D67+D81+D93+D94+D97</f>
        <v>178999</v>
      </c>
      <c r="E98" s="760">
        <f>+E67+E81+E93+E94+E97</f>
        <v>192509</v>
      </c>
      <c r="F98" s="761">
        <f>+F67+F81+F93+F94+F97</f>
        <v>186200</v>
      </c>
    </row>
    <row r="99" spans="1:6" s="145" customFormat="1" ht="12" customHeight="1" thickBot="1">
      <c r="A99" s="548" t="s">
        <v>9</v>
      </c>
      <c r="B99" s="405"/>
      <c r="C99" s="591" t="s">
        <v>456</v>
      </c>
      <c r="D99" s="755"/>
      <c r="E99" s="755"/>
      <c r="F99" s="709">
        <f>+F100+F101</f>
        <v>0</v>
      </c>
    </row>
    <row r="100" spans="1:6" ht="18" customHeight="1">
      <c r="A100" s="571"/>
      <c r="B100" s="551" t="s">
        <v>453</v>
      </c>
      <c r="C100" s="583" t="s">
        <v>406</v>
      </c>
      <c r="D100" s="720"/>
      <c r="E100" s="720"/>
      <c r="F100" s="735"/>
    </row>
    <row r="101" spans="1:6" ht="12" customHeight="1" thickBot="1">
      <c r="A101" s="574"/>
      <c r="B101" s="564" t="s">
        <v>100</v>
      </c>
      <c r="C101" s="679" t="s">
        <v>407</v>
      </c>
      <c r="D101" s="722"/>
      <c r="E101" s="722"/>
      <c r="F101" s="718"/>
    </row>
    <row r="102" spans="1:6" ht="15" customHeight="1" thickBot="1">
      <c r="A102" s="548" t="s">
        <v>10</v>
      </c>
      <c r="B102" s="555"/>
      <c r="C102" s="692" t="s">
        <v>457</v>
      </c>
      <c r="D102" s="762">
        <f>+D98+D99</f>
        <v>178999</v>
      </c>
      <c r="E102" s="762">
        <f>+E98+E99</f>
        <v>192509</v>
      </c>
      <c r="F102" s="749">
        <f>+F98+F99</f>
        <v>186200</v>
      </c>
    </row>
    <row r="103" spans="1:6" ht="15.75" thickBot="1">
      <c r="A103" s="576"/>
      <c r="B103" s="577"/>
      <c r="C103" s="577"/>
      <c r="D103" s="763"/>
      <c r="E103" s="763"/>
      <c r="F103" s="764"/>
    </row>
    <row r="104" spans="1:6" ht="15" customHeight="1" thickBot="1">
      <c r="A104" s="578" t="s">
        <v>408</v>
      </c>
      <c r="B104" s="579"/>
      <c r="C104" s="693"/>
      <c r="D104" s="754">
        <v>7</v>
      </c>
      <c r="E104" s="754">
        <v>7</v>
      </c>
      <c r="F104" s="704">
        <v>7</v>
      </c>
    </row>
    <row r="105" spans="1:6" ht="14.25" customHeight="1" thickBot="1">
      <c r="A105" s="578" t="s">
        <v>409</v>
      </c>
      <c r="B105" s="579"/>
      <c r="C105" s="693"/>
      <c r="D105" s="754"/>
      <c r="E105" s="754"/>
      <c r="F105" s="704">
        <v>4</v>
      </c>
    </row>
    <row r="107" ht="12.75">
      <c r="C107" s="5" t="s">
        <v>527</v>
      </c>
    </row>
    <row r="108" ht="12.75">
      <c r="C108" s="5" t="s">
        <v>529</v>
      </c>
    </row>
    <row r="109" ht="12.75">
      <c r="C109" s="5" t="s">
        <v>530</v>
      </c>
    </row>
    <row r="110" ht="12.75">
      <c r="C110" s="5" t="s">
        <v>528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F1" sqref="F1"/>
    </sheetView>
  </sheetViews>
  <sheetFormatPr defaultColWidth="9.00390625" defaultRowHeight="12.75"/>
  <cols>
    <col min="1" max="1" width="5.875" style="4" customWidth="1"/>
    <col min="2" max="2" width="8.875" style="5" customWidth="1"/>
    <col min="3" max="3" width="70.875" style="5" customWidth="1"/>
    <col min="4" max="6" width="12.875" style="5" customWidth="1"/>
    <col min="7" max="16384" width="9.375" style="5" customWidth="1"/>
  </cols>
  <sheetData>
    <row r="1" spans="1:6" s="3" customFormat="1" ht="21" customHeight="1" thickBot="1">
      <c r="A1" s="291"/>
      <c r="B1" s="292"/>
      <c r="C1" s="296"/>
      <c r="D1" s="296"/>
      <c r="E1" s="296"/>
      <c r="F1" s="294" t="s">
        <v>573</v>
      </c>
    </row>
    <row r="2" spans="1:6" s="141" customFormat="1" ht="25.5" customHeight="1">
      <c r="A2" s="979" t="s">
        <v>391</v>
      </c>
      <c r="B2" s="980"/>
      <c r="C2" s="672" t="s">
        <v>422</v>
      </c>
      <c r="D2" s="700"/>
      <c r="E2" s="700"/>
      <c r="F2" s="777" t="s">
        <v>56</v>
      </c>
    </row>
    <row r="3" spans="1:6" s="141" customFormat="1" ht="16.5" thickBot="1">
      <c r="A3" s="529" t="s">
        <v>390</v>
      </c>
      <c r="B3" s="530"/>
      <c r="C3" s="698" t="s">
        <v>516</v>
      </c>
      <c r="D3" s="774"/>
      <c r="E3" s="774"/>
      <c r="F3" s="580" t="s">
        <v>41</v>
      </c>
    </row>
    <row r="4" spans="1:6" s="142" customFormat="1" ht="15.75" customHeight="1" thickBot="1">
      <c r="A4" s="532"/>
      <c r="B4" s="532"/>
      <c r="C4" s="870" t="s">
        <v>486</v>
      </c>
      <c r="D4" s="705"/>
      <c r="E4" s="705"/>
      <c r="F4" s="533" t="s">
        <v>43</v>
      </c>
    </row>
    <row r="5" spans="1:6" ht="43.5" thickBot="1">
      <c r="A5" s="981" t="s">
        <v>392</v>
      </c>
      <c r="B5" s="982"/>
      <c r="C5" s="673" t="s">
        <v>44</v>
      </c>
      <c r="D5" s="706" t="s">
        <v>524</v>
      </c>
      <c r="E5" s="706" t="s">
        <v>525</v>
      </c>
      <c r="F5" s="703" t="s">
        <v>526</v>
      </c>
    </row>
    <row r="6" spans="1:6" s="92" customFormat="1" ht="12.75" customHeight="1" thickBot="1">
      <c r="A6" s="535">
        <v>1</v>
      </c>
      <c r="B6" s="536">
        <v>2</v>
      </c>
      <c r="C6" s="674">
        <v>3</v>
      </c>
      <c r="D6" s="696">
        <v>4</v>
      </c>
      <c r="E6" s="696">
        <v>5</v>
      </c>
      <c r="F6" s="697">
        <v>6</v>
      </c>
    </row>
    <row r="7" spans="1:6" s="92" customFormat="1" ht="15.75" customHeight="1" thickBot="1">
      <c r="A7" s="537"/>
      <c r="B7" s="538"/>
      <c r="C7" s="538" t="s">
        <v>46</v>
      </c>
      <c r="D7" s="775"/>
      <c r="E7" s="775"/>
      <c r="F7" s="539"/>
    </row>
    <row r="8" spans="1:6" s="143" customFormat="1" ht="12" customHeight="1" thickBot="1">
      <c r="A8" s="535" t="s">
        <v>3</v>
      </c>
      <c r="B8" s="540"/>
      <c r="C8" s="675" t="s">
        <v>410</v>
      </c>
      <c r="D8" s="710">
        <f>SUM(D9:D16)</f>
        <v>0</v>
      </c>
      <c r="E8" s="710">
        <f>SUM(E9:E16)</f>
        <v>0</v>
      </c>
      <c r="F8" s="709">
        <f>SUM(F9:F16)</f>
        <v>0</v>
      </c>
    </row>
    <row r="9" spans="1:6" s="143" customFormat="1" ht="12" customHeight="1">
      <c r="A9" s="543"/>
      <c r="B9" s="542" t="s">
        <v>105</v>
      </c>
      <c r="C9" s="677" t="s">
        <v>217</v>
      </c>
      <c r="D9" s="713"/>
      <c r="E9" s="713"/>
      <c r="F9" s="778"/>
    </row>
    <row r="10" spans="1:6" s="143" customFormat="1" ht="12" customHeight="1">
      <c r="A10" s="541"/>
      <c r="B10" s="542" t="s">
        <v>106</v>
      </c>
      <c r="C10" s="582" t="s">
        <v>218</v>
      </c>
      <c r="D10" s="715"/>
      <c r="E10" s="715"/>
      <c r="F10" s="721"/>
    </row>
    <row r="11" spans="1:6" s="143" customFormat="1" ht="12" customHeight="1">
      <c r="A11" s="541"/>
      <c r="B11" s="542" t="s">
        <v>107</v>
      </c>
      <c r="C11" s="582" t="s">
        <v>517</v>
      </c>
      <c r="D11" s="715"/>
      <c r="E11" s="715"/>
      <c r="F11" s="721"/>
    </row>
    <row r="12" spans="1:6" s="143" customFormat="1" ht="12" customHeight="1">
      <c r="A12" s="541"/>
      <c r="B12" s="542" t="s">
        <v>108</v>
      </c>
      <c r="C12" s="582" t="s">
        <v>220</v>
      </c>
      <c r="D12" s="715"/>
      <c r="E12" s="715"/>
      <c r="F12" s="721"/>
    </row>
    <row r="13" spans="1:6" s="143" customFormat="1" ht="12" customHeight="1">
      <c r="A13" s="541"/>
      <c r="B13" s="542" t="s">
        <v>165</v>
      </c>
      <c r="C13" s="678" t="s">
        <v>221</v>
      </c>
      <c r="D13" s="715"/>
      <c r="E13" s="715"/>
      <c r="F13" s="721"/>
    </row>
    <row r="14" spans="1:6" s="143" customFormat="1" ht="12" customHeight="1">
      <c r="A14" s="544"/>
      <c r="B14" s="542" t="s">
        <v>109</v>
      </c>
      <c r="C14" s="582" t="s">
        <v>518</v>
      </c>
      <c r="D14" s="716"/>
      <c r="E14" s="716"/>
      <c r="F14" s="779"/>
    </row>
    <row r="15" spans="1:6" s="144" customFormat="1" ht="12" customHeight="1">
      <c r="A15" s="541"/>
      <c r="B15" s="542" t="s">
        <v>110</v>
      </c>
      <c r="C15" s="582" t="s">
        <v>411</v>
      </c>
      <c r="D15" s="715"/>
      <c r="E15" s="715"/>
      <c r="F15" s="721"/>
    </row>
    <row r="16" spans="1:6" s="144" customFormat="1" ht="12" customHeight="1" thickBot="1">
      <c r="A16" s="545"/>
      <c r="B16" s="546" t="s">
        <v>118</v>
      </c>
      <c r="C16" s="678" t="s">
        <v>368</v>
      </c>
      <c r="D16" s="716"/>
      <c r="E16" s="716"/>
      <c r="F16" s="723"/>
    </row>
    <row r="17" spans="1:6" s="143" customFormat="1" ht="12" customHeight="1" thickBot="1">
      <c r="A17" s="535" t="s">
        <v>4</v>
      </c>
      <c r="B17" s="540"/>
      <c r="C17" s="675" t="s">
        <v>412</v>
      </c>
      <c r="D17" s="710">
        <f>SUM(D18:D21)</f>
        <v>18993</v>
      </c>
      <c r="E17" s="710">
        <f>SUM(E18:E21)</f>
        <v>0</v>
      </c>
      <c r="F17" s="709">
        <f>SUM(F18:F21)</f>
        <v>0</v>
      </c>
    </row>
    <row r="18" spans="1:6" s="144" customFormat="1" ht="12" customHeight="1">
      <c r="A18" s="541"/>
      <c r="B18" s="542" t="s">
        <v>111</v>
      </c>
      <c r="C18" s="583" t="s">
        <v>124</v>
      </c>
      <c r="D18" s="720"/>
      <c r="E18" s="720"/>
      <c r="F18" s="721">
        <v>0</v>
      </c>
    </row>
    <row r="19" spans="1:6" s="144" customFormat="1" ht="12" customHeight="1">
      <c r="A19" s="541"/>
      <c r="B19" s="542" t="s">
        <v>112</v>
      </c>
      <c r="C19" s="582" t="s">
        <v>125</v>
      </c>
      <c r="D19" s="715"/>
      <c r="E19" s="715"/>
      <c r="F19" s="721"/>
    </row>
    <row r="20" spans="1:6" s="144" customFormat="1" ht="12" customHeight="1">
      <c r="A20" s="541"/>
      <c r="B20" s="542" t="s">
        <v>113</v>
      </c>
      <c r="C20" s="582" t="s">
        <v>413</v>
      </c>
      <c r="D20" s="715"/>
      <c r="E20" s="715"/>
      <c r="F20" s="721"/>
    </row>
    <row r="21" spans="1:6" s="144" customFormat="1" ht="12" customHeight="1" thickBot="1">
      <c r="A21" s="541"/>
      <c r="B21" s="542" t="s">
        <v>114</v>
      </c>
      <c r="C21" s="582" t="s">
        <v>126</v>
      </c>
      <c r="D21" s="715">
        <v>18993</v>
      </c>
      <c r="E21" s="715"/>
      <c r="F21" s="721"/>
    </row>
    <row r="22" spans="1:6" s="144" customFormat="1" ht="12" customHeight="1" thickBot="1">
      <c r="A22" s="548" t="s">
        <v>5</v>
      </c>
      <c r="B22" s="549"/>
      <c r="C22" s="680" t="s">
        <v>414</v>
      </c>
      <c r="D22" s="724"/>
      <c r="E22" s="724"/>
      <c r="F22" s="719"/>
    </row>
    <row r="23" spans="1:6" s="143" customFormat="1" ht="12" customHeight="1" thickBot="1">
      <c r="A23" s="548" t="s">
        <v>6</v>
      </c>
      <c r="B23" s="540"/>
      <c r="C23" s="680" t="s">
        <v>415</v>
      </c>
      <c r="D23" s="724"/>
      <c r="E23" s="724"/>
      <c r="F23" s="719"/>
    </row>
    <row r="24" spans="1:6" s="143" customFormat="1" ht="12" customHeight="1" thickBot="1">
      <c r="A24" s="535" t="s">
        <v>7</v>
      </c>
      <c r="B24" s="558"/>
      <c r="C24" s="680" t="s">
        <v>416</v>
      </c>
      <c r="D24" s="724">
        <f>+D25+D26</f>
        <v>0</v>
      </c>
      <c r="E24" s="724">
        <f>+E25+E26</f>
        <v>0</v>
      </c>
      <c r="F24" s="709">
        <f>+F25+F26</f>
        <v>0</v>
      </c>
    </row>
    <row r="25" spans="1:6" s="143" customFormat="1" ht="12" customHeight="1">
      <c r="A25" s="543"/>
      <c r="B25" s="550" t="s">
        <v>89</v>
      </c>
      <c r="C25" s="699" t="s">
        <v>74</v>
      </c>
      <c r="D25" s="780"/>
      <c r="E25" s="780"/>
      <c r="F25" s="781"/>
    </row>
    <row r="26" spans="1:6" s="143" customFormat="1" ht="12" customHeight="1" thickBot="1">
      <c r="A26" s="552"/>
      <c r="B26" s="553" t="s">
        <v>90</v>
      </c>
      <c r="C26" s="686" t="s">
        <v>417</v>
      </c>
      <c r="D26" s="742"/>
      <c r="E26" s="742"/>
      <c r="F26" s="782"/>
    </row>
    <row r="27" spans="1:6" s="144" customFormat="1" ht="12" customHeight="1" thickBot="1">
      <c r="A27" s="559" t="s">
        <v>8</v>
      </c>
      <c r="B27" s="560"/>
      <c r="C27" s="680" t="s">
        <v>418</v>
      </c>
      <c r="D27" s="724"/>
      <c r="E27" s="724">
        <v>20213</v>
      </c>
      <c r="F27" s="719">
        <v>20213</v>
      </c>
    </row>
    <row r="28" spans="1:6" s="144" customFormat="1" ht="15" customHeight="1" thickBot="1">
      <c r="A28" s="559" t="s">
        <v>9</v>
      </c>
      <c r="B28" s="565"/>
      <c r="C28" s="688" t="s">
        <v>419</v>
      </c>
      <c r="D28" s="747">
        <f>SUM(D8,D17,D22,D23,D24,D27)</f>
        <v>18993</v>
      </c>
      <c r="E28" s="747">
        <f>SUM(E8,E17,E22,E23,E24,E27)</f>
        <v>20213</v>
      </c>
      <c r="F28" s="709">
        <f>SUM(F8,F17,F22,F23,F24,F27)</f>
        <v>20213</v>
      </c>
    </row>
    <row r="29" spans="1:6" s="144" customFormat="1" ht="15" customHeight="1">
      <c r="A29" s="566"/>
      <c r="B29" s="566"/>
      <c r="C29" s="567"/>
      <c r="D29" s="750"/>
      <c r="E29" s="750"/>
      <c r="F29" s="751"/>
    </row>
    <row r="30" spans="1:6" ht="15.75" thickBot="1">
      <c r="A30" s="568"/>
      <c r="B30" s="569"/>
      <c r="C30" s="569"/>
      <c r="D30" s="752"/>
      <c r="E30" s="752"/>
      <c r="F30" s="753"/>
    </row>
    <row r="31" spans="1:6" s="92" customFormat="1" ht="16.5" customHeight="1" thickBot="1">
      <c r="A31" s="534"/>
      <c r="B31" s="570"/>
      <c r="C31" s="570" t="s">
        <v>52</v>
      </c>
      <c r="D31" s="754"/>
      <c r="E31" s="754"/>
      <c r="F31" s="749"/>
    </row>
    <row r="32" spans="1:6" s="145" customFormat="1" ht="12" customHeight="1" thickBot="1">
      <c r="A32" s="548" t="s">
        <v>3</v>
      </c>
      <c r="B32" s="405"/>
      <c r="C32" s="591" t="s">
        <v>472</v>
      </c>
      <c r="D32" s="755">
        <f>SUM(D33:D37)</f>
        <v>18993</v>
      </c>
      <c r="E32" s="755">
        <f>SUM(E33:E37)</f>
        <v>20213</v>
      </c>
      <c r="F32" s="709">
        <f>SUM(F33:F37)</f>
        <v>20205</v>
      </c>
    </row>
    <row r="33" spans="1:6" ht="12" customHeight="1">
      <c r="A33" s="571"/>
      <c r="B33" s="572" t="s">
        <v>105</v>
      </c>
      <c r="C33" s="583" t="s">
        <v>34</v>
      </c>
      <c r="D33" s="720">
        <v>11994</v>
      </c>
      <c r="E33" s="720">
        <v>12910</v>
      </c>
      <c r="F33" s="745">
        <v>12909</v>
      </c>
    </row>
    <row r="34" spans="1:6" ht="12" customHeight="1">
      <c r="A34" s="573"/>
      <c r="B34" s="551" t="s">
        <v>106</v>
      </c>
      <c r="C34" s="582" t="s">
        <v>292</v>
      </c>
      <c r="D34" s="715">
        <v>3094</v>
      </c>
      <c r="E34" s="715">
        <v>3113</v>
      </c>
      <c r="F34" s="721">
        <v>3109</v>
      </c>
    </row>
    <row r="35" spans="1:6" ht="12" customHeight="1">
      <c r="A35" s="573"/>
      <c r="B35" s="551" t="s">
        <v>107</v>
      </c>
      <c r="C35" s="582" t="s">
        <v>153</v>
      </c>
      <c r="D35" s="715">
        <v>3905</v>
      </c>
      <c r="E35" s="715">
        <v>4190</v>
      </c>
      <c r="F35" s="721">
        <v>3686</v>
      </c>
    </row>
    <row r="36" spans="1:6" ht="12" customHeight="1">
      <c r="A36" s="573"/>
      <c r="B36" s="551" t="s">
        <v>108</v>
      </c>
      <c r="C36" s="582" t="s">
        <v>293</v>
      </c>
      <c r="D36" s="715"/>
      <c r="E36" s="715"/>
      <c r="F36" s="721"/>
    </row>
    <row r="37" spans="1:6" ht="12" customHeight="1" thickBot="1">
      <c r="A37" s="573"/>
      <c r="B37" s="551" t="s">
        <v>117</v>
      </c>
      <c r="C37" s="582" t="s">
        <v>294</v>
      </c>
      <c r="D37" s="715"/>
      <c r="E37" s="715"/>
      <c r="F37" s="721">
        <v>501</v>
      </c>
    </row>
    <row r="38" spans="1:6" ht="12" customHeight="1" thickBot="1">
      <c r="A38" s="548" t="s">
        <v>4</v>
      </c>
      <c r="B38" s="405"/>
      <c r="C38" s="591" t="s">
        <v>475</v>
      </c>
      <c r="D38" s="755">
        <f>SUM(D39:D42)</f>
        <v>0</v>
      </c>
      <c r="E38" s="755">
        <f>SUM(E39:E42)</f>
        <v>0</v>
      </c>
      <c r="F38" s="709">
        <f>SUM(F39:F42)</f>
        <v>0</v>
      </c>
    </row>
    <row r="39" spans="1:6" s="145" customFormat="1" ht="12" customHeight="1">
      <c r="A39" s="571"/>
      <c r="B39" s="572" t="s">
        <v>111</v>
      </c>
      <c r="C39" s="583" t="s">
        <v>297</v>
      </c>
      <c r="D39" s="720"/>
      <c r="E39" s="720"/>
      <c r="F39" s="745"/>
    </row>
    <row r="40" spans="1:6" ht="12" customHeight="1">
      <c r="A40" s="573"/>
      <c r="B40" s="551" t="s">
        <v>112</v>
      </c>
      <c r="C40" s="582" t="s">
        <v>298</v>
      </c>
      <c r="D40" s="715"/>
      <c r="E40" s="715"/>
      <c r="F40" s="721"/>
    </row>
    <row r="41" spans="1:6" ht="12" customHeight="1">
      <c r="A41" s="573"/>
      <c r="B41" s="551" t="s">
        <v>115</v>
      </c>
      <c r="C41" s="582" t="s">
        <v>305</v>
      </c>
      <c r="D41" s="715"/>
      <c r="E41" s="715"/>
      <c r="F41" s="721"/>
    </row>
    <row r="42" spans="1:6" ht="12" customHeight="1" thickBot="1">
      <c r="A42" s="573"/>
      <c r="B42" s="551" t="s">
        <v>127</v>
      </c>
      <c r="C42" s="582" t="s">
        <v>53</v>
      </c>
      <c r="D42" s="715"/>
      <c r="E42" s="715"/>
      <c r="F42" s="721"/>
    </row>
    <row r="43" spans="1:6" ht="12" customHeight="1" thickBot="1">
      <c r="A43" s="548" t="s">
        <v>5</v>
      </c>
      <c r="B43" s="405"/>
      <c r="C43" s="591" t="s">
        <v>421</v>
      </c>
      <c r="D43" s="755"/>
      <c r="E43" s="755"/>
      <c r="F43" s="719"/>
    </row>
    <row r="44" spans="1:6" ht="15" customHeight="1" thickBot="1">
      <c r="A44" s="548" t="s">
        <v>6</v>
      </c>
      <c r="B44" s="555"/>
      <c r="C44" s="692" t="s">
        <v>423</v>
      </c>
      <c r="D44" s="762">
        <f>SUM(D32+D38+D43)</f>
        <v>18993</v>
      </c>
      <c r="E44" s="762">
        <f>+E32+E38+E43</f>
        <v>20213</v>
      </c>
      <c r="F44" s="709">
        <f>+F32+F38+F43</f>
        <v>20205</v>
      </c>
    </row>
    <row r="45" spans="1:6" ht="15.75" thickBot="1">
      <c r="A45" s="576"/>
      <c r="B45" s="577"/>
      <c r="C45" s="577"/>
      <c r="D45" s="763"/>
      <c r="E45" s="763"/>
      <c r="F45" s="764"/>
    </row>
    <row r="46" spans="1:6" ht="15" customHeight="1" thickBot="1">
      <c r="A46" s="578" t="s">
        <v>408</v>
      </c>
      <c r="B46" s="579"/>
      <c r="C46" s="693"/>
      <c r="D46" s="754">
        <v>4</v>
      </c>
      <c r="E46" s="754">
        <v>4</v>
      </c>
      <c r="F46" s="704">
        <v>6</v>
      </c>
    </row>
    <row r="47" spans="1:6" ht="14.25" customHeight="1" thickBot="1">
      <c r="A47" s="578" t="s">
        <v>409</v>
      </c>
      <c r="B47" s="579"/>
      <c r="C47" s="693"/>
      <c r="D47" s="776"/>
      <c r="E47" s="776"/>
      <c r="F47" s="704">
        <v>0</v>
      </c>
    </row>
    <row r="49" ht="12.75">
      <c r="C49" s="5" t="s">
        <v>522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1" sqref="C1"/>
    </sheetView>
  </sheetViews>
  <sheetFormatPr defaultColWidth="9.00390625" defaultRowHeight="12.75"/>
  <cols>
    <col min="1" max="1" width="5.875" style="0" customWidth="1"/>
    <col min="2" max="2" width="8.875" style="0" customWidth="1"/>
    <col min="3" max="3" width="65.875" style="0" customWidth="1"/>
    <col min="4" max="6" width="12.875" style="0" customWidth="1"/>
  </cols>
  <sheetData>
    <row r="1" spans="1:3" ht="16.5" thickBot="1">
      <c r="A1" s="783"/>
      <c r="B1" s="783"/>
      <c r="C1" s="784" t="s">
        <v>574</v>
      </c>
    </row>
    <row r="2" spans="1:6" ht="14.25">
      <c r="A2" s="983" t="s">
        <v>512</v>
      </c>
      <c r="B2" s="984"/>
      <c r="C2" s="863" t="s">
        <v>515</v>
      </c>
      <c r="D2" s="785"/>
      <c r="E2" s="785"/>
      <c r="F2" s="786" t="s">
        <v>56</v>
      </c>
    </row>
    <row r="3" spans="1:6" ht="15" thickBot="1">
      <c r="A3" s="787" t="s">
        <v>390</v>
      </c>
      <c r="B3" s="788"/>
      <c r="C3" s="864" t="s">
        <v>514</v>
      </c>
      <c r="D3" s="789"/>
      <c r="E3" s="875"/>
      <c r="F3" s="873" t="s">
        <v>41</v>
      </c>
    </row>
    <row r="4" spans="1:6" ht="15.75" thickBot="1">
      <c r="A4" s="790"/>
      <c r="B4" s="790"/>
      <c r="C4" s="871" t="s">
        <v>486</v>
      </c>
      <c r="D4" s="791"/>
      <c r="E4" s="876" t="s">
        <v>43</v>
      </c>
      <c r="F4" s="877"/>
    </row>
    <row r="5" spans="1:6" ht="30" customHeight="1" thickBot="1">
      <c r="A5" s="985" t="s">
        <v>392</v>
      </c>
      <c r="B5" s="986"/>
      <c r="C5" s="793" t="s">
        <v>44</v>
      </c>
      <c r="D5" s="872" t="s">
        <v>524</v>
      </c>
      <c r="E5" s="791" t="s">
        <v>525</v>
      </c>
      <c r="F5" s="874" t="s">
        <v>526</v>
      </c>
    </row>
    <row r="6" spans="1:6" ht="15" thickBot="1">
      <c r="A6" s="866">
        <v>1</v>
      </c>
      <c r="B6" s="867">
        <v>2</v>
      </c>
      <c r="C6" s="865">
        <v>3</v>
      </c>
      <c r="D6" s="868">
        <v>4</v>
      </c>
      <c r="E6" s="868">
        <v>5</v>
      </c>
      <c r="F6" s="869">
        <v>6</v>
      </c>
    </row>
    <row r="7" spans="1:6" ht="15" thickBot="1">
      <c r="A7" s="797"/>
      <c r="B7" s="798"/>
      <c r="C7" s="798" t="s">
        <v>46</v>
      </c>
      <c r="D7" s="799"/>
      <c r="E7" s="799"/>
      <c r="F7" s="800"/>
    </row>
    <row r="8" spans="1:6" ht="15.75" thickBot="1">
      <c r="A8" s="794" t="s">
        <v>3</v>
      </c>
      <c r="B8" s="801"/>
      <c r="C8" s="802" t="s">
        <v>410</v>
      </c>
      <c r="D8" s="803">
        <f>SUM(D9:D16)</f>
        <v>3700</v>
      </c>
      <c r="E8" s="803">
        <f>SUM(E9:E16)</f>
        <v>3835</v>
      </c>
      <c r="F8" s="804">
        <f>SUM(F9:F16)</f>
        <v>4150</v>
      </c>
    </row>
    <row r="9" spans="1:6" ht="15">
      <c r="A9" s="805"/>
      <c r="B9" s="806" t="s">
        <v>105</v>
      </c>
      <c r="C9" s="807" t="s">
        <v>217</v>
      </c>
      <c r="D9" s="808"/>
      <c r="E9" s="808"/>
      <c r="F9" s="809"/>
    </row>
    <row r="10" spans="1:6" ht="15">
      <c r="A10" s="810"/>
      <c r="B10" s="806" t="s">
        <v>106</v>
      </c>
      <c r="C10" s="811" t="s">
        <v>218</v>
      </c>
      <c r="D10" s="812"/>
      <c r="E10" s="812"/>
      <c r="F10" s="813"/>
    </row>
    <row r="11" spans="1:6" ht="15">
      <c r="A11" s="810"/>
      <c r="B11" s="806" t="s">
        <v>107</v>
      </c>
      <c r="C11" s="811" t="s">
        <v>517</v>
      </c>
      <c r="D11" s="812">
        <v>400</v>
      </c>
      <c r="E11" s="812"/>
      <c r="F11" s="813"/>
    </row>
    <row r="12" spans="1:6" ht="15">
      <c r="A12" s="810"/>
      <c r="B12" s="806" t="s">
        <v>108</v>
      </c>
      <c r="C12" s="811" t="s">
        <v>220</v>
      </c>
      <c r="D12" s="812">
        <v>3000</v>
      </c>
      <c r="E12" s="812">
        <v>3000</v>
      </c>
      <c r="F12" s="813">
        <v>3216</v>
      </c>
    </row>
    <row r="13" spans="1:6" ht="15">
      <c r="A13" s="810"/>
      <c r="B13" s="806" t="s">
        <v>165</v>
      </c>
      <c r="C13" s="814" t="s">
        <v>221</v>
      </c>
      <c r="D13" s="812"/>
      <c r="E13" s="812">
        <v>35</v>
      </c>
      <c r="F13" s="813">
        <v>50</v>
      </c>
    </row>
    <row r="14" spans="1:6" ht="15">
      <c r="A14" s="816"/>
      <c r="B14" s="806" t="s">
        <v>109</v>
      </c>
      <c r="C14" s="811" t="s">
        <v>518</v>
      </c>
      <c r="D14" s="815">
        <v>300</v>
      </c>
      <c r="E14" s="815">
        <v>800</v>
      </c>
      <c r="F14" s="817">
        <v>868</v>
      </c>
    </row>
    <row r="15" spans="1:6" ht="15">
      <c r="A15" s="810"/>
      <c r="B15" s="806" t="s">
        <v>110</v>
      </c>
      <c r="C15" s="811" t="s">
        <v>411</v>
      </c>
      <c r="D15" s="812"/>
      <c r="E15" s="812"/>
      <c r="F15" s="813"/>
    </row>
    <row r="16" spans="1:6" ht="15.75" thickBot="1">
      <c r="A16" s="818"/>
      <c r="B16" s="819" t="s">
        <v>118</v>
      </c>
      <c r="C16" s="814" t="s">
        <v>368</v>
      </c>
      <c r="D16" s="815"/>
      <c r="E16" s="815"/>
      <c r="F16" s="820">
        <v>16</v>
      </c>
    </row>
    <row r="17" spans="1:6" ht="15.75" thickBot="1">
      <c r="A17" s="794" t="s">
        <v>4</v>
      </c>
      <c r="B17" s="801"/>
      <c r="C17" s="802" t="s">
        <v>412</v>
      </c>
      <c r="D17" s="803">
        <f>SUM(D18:D21)</f>
        <v>0</v>
      </c>
      <c r="E17" s="803">
        <f>SUM(E18:E21)</f>
        <v>29657</v>
      </c>
      <c r="F17" s="804">
        <f>SUM(F18:F21)</f>
        <v>29658</v>
      </c>
    </row>
    <row r="18" spans="1:6" ht="15">
      <c r="A18" s="810"/>
      <c r="B18" s="806" t="s">
        <v>111</v>
      </c>
      <c r="C18" s="821" t="s">
        <v>124</v>
      </c>
      <c r="D18" s="822"/>
      <c r="E18" s="822">
        <v>29079</v>
      </c>
      <c r="F18" s="813">
        <v>29079</v>
      </c>
    </row>
    <row r="19" spans="1:6" ht="15">
      <c r="A19" s="810"/>
      <c r="B19" s="806" t="s">
        <v>112</v>
      </c>
      <c r="C19" s="811" t="s">
        <v>125</v>
      </c>
      <c r="D19" s="812"/>
      <c r="E19" s="812"/>
      <c r="F19" s="813"/>
    </row>
    <row r="20" spans="1:6" ht="15">
      <c r="A20" s="810"/>
      <c r="B20" s="806" t="s">
        <v>113</v>
      </c>
      <c r="C20" s="811" t="s">
        <v>413</v>
      </c>
      <c r="D20" s="812"/>
      <c r="E20" s="812"/>
      <c r="F20" s="813"/>
    </row>
    <row r="21" spans="1:6" ht="15.75" thickBot="1">
      <c r="A21" s="810"/>
      <c r="B21" s="806" t="s">
        <v>114</v>
      </c>
      <c r="C21" s="811" t="s">
        <v>126</v>
      </c>
      <c r="D21" s="812"/>
      <c r="E21" s="812">
        <v>578</v>
      </c>
      <c r="F21" s="813">
        <v>579</v>
      </c>
    </row>
    <row r="22" spans="1:6" ht="15" thickBot="1">
      <c r="A22" s="823" t="s">
        <v>5</v>
      </c>
      <c r="B22" s="824"/>
      <c r="C22" s="825" t="s">
        <v>414</v>
      </c>
      <c r="D22" s="826"/>
      <c r="E22" s="826"/>
      <c r="F22" s="827"/>
    </row>
    <row r="23" spans="1:6" ht="15.75" thickBot="1">
      <c r="A23" s="823" t="s">
        <v>6</v>
      </c>
      <c r="B23" s="801"/>
      <c r="C23" s="825" t="s">
        <v>415</v>
      </c>
      <c r="D23" s="826"/>
      <c r="E23" s="826"/>
      <c r="F23" s="827"/>
    </row>
    <row r="24" spans="1:6" ht="15" thickBot="1">
      <c r="A24" s="794" t="s">
        <v>7</v>
      </c>
      <c r="B24" s="828"/>
      <c r="C24" s="825" t="s">
        <v>416</v>
      </c>
      <c r="D24" s="826">
        <f>+D25+D26</f>
        <v>208</v>
      </c>
      <c r="E24" s="826">
        <f>+E25+E26</f>
        <v>208</v>
      </c>
      <c r="F24" s="804">
        <f>+F25+F26</f>
        <v>0</v>
      </c>
    </row>
    <row r="25" spans="1:6" ht="15">
      <c r="A25" s="805"/>
      <c r="B25" s="829" t="s">
        <v>89</v>
      </c>
      <c r="C25" s="830" t="s">
        <v>74</v>
      </c>
      <c r="D25" s="831">
        <v>208</v>
      </c>
      <c r="E25" s="831">
        <v>208</v>
      </c>
      <c r="F25" s="832"/>
    </row>
    <row r="26" spans="1:6" ht="15.75" thickBot="1">
      <c r="A26" s="833"/>
      <c r="B26" s="834" t="s">
        <v>90</v>
      </c>
      <c r="C26" s="835" t="s">
        <v>417</v>
      </c>
      <c r="D26" s="836"/>
      <c r="E26" s="836"/>
      <c r="F26" s="837"/>
    </row>
    <row r="27" spans="1:6" ht="15.75" thickBot="1">
      <c r="A27" s="838" t="s">
        <v>8</v>
      </c>
      <c r="B27" s="839"/>
      <c r="C27" s="825" t="s">
        <v>418</v>
      </c>
      <c r="D27" s="826">
        <v>81562</v>
      </c>
      <c r="E27" s="826">
        <v>53000</v>
      </c>
      <c r="F27" s="827">
        <v>52999</v>
      </c>
    </row>
    <row r="28" spans="1:6" ht="15.75" thickBot="1">
      <c r="A28" s="838" t="s">
        <v>9</v>
      </c>
      <c r="B28" s="840"/>
      <c r="C28" s="841" t="s">
        <v>419</v>
      </c>
      <c r="D28" s="842">
        <f>SUM(D8,D17,D22,D23,D24,D27)</f>
        <v>85470</v>
      </c>
      <c r="E28" s="842">
        <f>SUM(E8,E17,E22,E23,E24,E27)</f>
        <v>86700</v>
      </c>
      <c r="F28" s="804">
        <f>SUM(F8,F17,F22,F23,F24,F27)</f>
        <v>86807</v>
      </c>
    </row>
    <row r="29" spans="1:6" ht="15">
      <c r="A29" s="843"/>
      <c r="B29" s="843"/>
      <c r="C29" s="844"/>
      <c r="D29" s="791"/>
      <c r="E29" s="791"/>
      <c r="F29" s="845"/>
    </row>
    <row r="30" spans="1:6" ht="15.75" thickBot="1">
      <c r="A30" s="846"/>
      <c r="B30" s="846"/>
      <c r="C30" s="846"/>
      <c r="D30" s="847"/>
      <c r="E30" s="847"/>
      <c r="F30" s="846"/>
    </row>
    <row r="31" spans="1:6" ht="15" thickBot="1">
      <c r="A31" s="792"/>
      <c r="B31" s="848"/>
      <c r="C31" s="848" t="s">
        <v>52</v>
      </c>
      <c r="D31" s="796"/>
      <c r="E31" s="796"/>
      <c r="F31" s="849"/>
    </row>
    <row r="32" spans="1:6" ht="15.75" thickBot="1">
      <c r="A32" s="823" t="s">
        <v>3</v>
      </c>
      <c r="B32" s="850"/>
      <c r="C32" s="851" t="s">
        <v>472</v>
      </c>
      <c r="D32" s="852">
        <f>SUM(D33:D37)</f>
        <v>85470</v>
      </c>
      <c r="E32" s="852">
        <f>SUM(E33:E37)</f>
        <v>86439</v>
      </c>
      <c r="F32" s="804">
        <f>SUM(F33:F37)</f>
        <v>86542</v>
      </c>
    </row>
    <row r="33" spans="1:6" ht="15">
      <c r="A33" s="853"/>
      <c r="B33" s="854" t="s">
        <v>105</v>
      </c>
      <c r="C33" s="821" t="s">
        <v>34</v>
      </c>
      <c r="D33" s="822">
        <v>46453</v>
      </c>
      <c r="E33" s="822">
        <v>47686</v>
      </c>
      <c r="F33" s="855">
        <v>47685</v>
      </c>
    </row>
    <row r="34" spans="1:6" ht="15">
      <c r="A34" s="856"/>
      <c r="B34" s="857" t="s">
        <v>106</v>
      </c>
      <c r="C34" s="811" t="s">
        <v>292</v>
      </c>
      <c r="D34" s="812">
        <v>12742</v>
      </c>
      <c r="E34" s="812">
        <v>12649</v>
      </c>
      <c r="F34" s="813">
        <v>12644</v>
      </c>
    </row>
    <row r="35" spans="1:6" ht="15">
      <c r="A35" s="856"/>
      <c r="B35" s="857" t="s">
        <v>107</v>
      </c>
      <c r="C35" s="811" t="s">
        <v>153</v>
      </c>
      <c r="D35" s="812">
        <v>26275</v>
      </c>
      <c r="E35" s="812">
        <v>26104</v>
      </c>
      <c r="F35" s="813">
        <v>26088</v>
      </c>
    </row>
    <row r="36" spans="1:6" ht="15">
      <c r="A36" s="856"/>
      <c r="B36" s="857" t="s">
        <v>108</v>
      </c>
      <c r="C36" s="811" t="s">
        <v>293</v>
      </c>
      <c r="D36" s="812"/>
      <c r="E36" s="812"/>
      <c r="F36" s="813"/>
    </row>
    <row r="37" spans="1:6" ht="15.75" thickBot="1">
      <c r="A37" s="856"/>
      <c r="B37" s="857" t="s">
        <v>117</v>
      </c>
      <c r="C37" s="811" t="s">
        <v>294</v>
      </c>
      <c r="D37" s="812"/>
      <c r="E37" s="812"/>
      <c r="F37" s="813">
        <v>125</v>
      </c>
    </row>
    <row r="38" spans="1:6" ht="15.75" thickBot="1">
      <c r="A38" s="823" t="s">
        <v>4</v>
      </c>
      <c r="B38" s="850"/>
      <c r="C38" s="851" t="s">
        <v>475</v>
      </c>
      <c r="D38" s="852">
        <f>SUM(D39:D42)</f>
        <v>0</v>
      </c>
      <c r="E38" s="852">
        <f>SUM(E39:E42)</f>
        <v>261</v>
      </c>
      <c r="F38" s="804">
        <f>SUM(F39:F42)</f>
        <v>261</v>
      </c>
    </row>
    <row r="39" spans="1:6" ht="15">
      <c r="A39" s="853"/>
      <c r="B39" s="854" t="s">
        <v>111</v>
      </c>
      <c r="C39" s="821" t="s">
        <v>297</v>
      </c>
      <c r="D39" s="822"/>
      <c r="E39" s="822">
        <v>261</v>
      </c>
      <c r="F39" s="855">
        <v>261</v>
      </c>
    </row>
    <row r="40" spans="1:6" ht="15">
      <c r="A40" s="856"/>
      <c r="B40" s="857" t="s">
        <v>112</v>
      </c>
      <c r="C40" s="811" t="s">
        <v>298</v>
      </c>
      <c r="D40" s="812"/>
      <c r="E40" s="812"/>
      <c r="F40" s="813"/>
    </row>
    <row r="41" spans="1:6" ht="15">
      <c r="A41" s="856"/>
      <c r="B41" s="857" t="s">
        <v>115</v>
      </c>
      <c r="C41" s="811" t="s">
        <v>513</v>
      </c>
      <c r="D41" s="812"/>
      <c r="E41" s="812"/>
      <c r="F41" s="813"/>
    </row>
    <row r="42" spans="1:6" ht="15.75" thickBot="1">
      <c r="A42" s="856"/>
      <c r="B42" s="857" t="s">
        <v>127</v>
      </c>
      <c r="C42" s="811" t="s">
        <v>53</v>
      </c>
      <c r="D42" s="812"/>
      <c r="E42" s="812"/>
      <c r="F42" s="813"/>
    </row>
    <row r="43" spans="1:6" ht="15" thickBot="1">
      <c r="A43" s="823" t="s">
        <v>5</v>
      </c>
      <c r="B43" s="850"/>
      <c r="C43" s="851" t="s">
        <v>421</v>
      </c>
      <c r="D43" s="852"/>
      <c r="E43" s="852"/>
      <c r="F43" s="827"/>
    </row>
    <row r="44" spans="1:6" ht="15.75" thickBot="1">
      <c r="A44" s="823" t="s">
        <v>6</v>
      </c>
      <c r="B44" s="858"/>
      <c r="C44" s="795" t="s">
        <v>423</v>
      </c>
      <c r="D44" s="796">
        <f>SUM(D32+D38+D43)</f>
        <v>85470</v>
      </c>
      <c r="E44" s="796">
        <f>+E32+E38+E43</f>
        <v>86700</v>
      </c>
      <c r="F44" s="804">
        <f>+F32+F38+F43</f>
        <v>86803</v>
      </c>
    </row>
    <row r="45" spans="1:6" ht="15.75" thickBot="1">
      <c r="A45" s="859"/>
      <c r="B45" s="859"/>
      <c r="C45" s="859"/>
      <c r="D45" s="860"/>
      <c r="E45" s="860"/>
      <c r="F45" s="859"/>
    </row>
    <row r="46" spans="1:6" ht="15.75" thickBot="1">
      <c r="A46" s="794" t="s">
        <v>408</v>
      </c>
      <c r="B46" s="861"/>
      <c r="C46" s="848"/>
      <c r="D46" s="796">
        <v>22</v>
      </c>
      <c r="E46" s="796">
        <v>22</v>
      </c>
      <c r="F46" s="862">
        <v>22</v>
      </c>
    </row>
    <row r="47" spans="1:6" ht="15.75" thickBot="1">
      <c r="A47" s="794" t="s">
        <v>409</v>
      </c>
      <c r="B47" s="861"/>
      <c r="C47" s="848"/>
      <c r="D47" s="796"/>
      <c r="E47" s="796"/>
      <c r="F47" s="862">
        <v>0</v>
      </c>
    </row>
    <row r="49" ht="12.75">
      <c r="C49" t="s">
        <v>523</v>
      </c>
    </row>
  </sheetData>
  <mergeCells count="2">
    <mergeCell ref="A2:B2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O9" sqref="O9"/>
    </sheetView>
  </sheetViews>
  <sheetFormatPr defaultColWidth="9.00390625" defaultRowHeight="12.75"/>
  <cols>
    <col min="1" max="1" width="5.50390625" style="63" customWidth="1"/>
    <col min="2" max="2" width="33.125" style="63" customWidth="1"/>
    <col min="3" max="3" width="12.375" style="63" customWidth="1"/>
    <col min="4" max="4" width="11.50390625" style="63" customWidth="1"/>
    <col min="5" max="5" width="11.375" style="63" customWidth="1"/>
    <col min="6" max="6" width="11.00390625" style="63" customWidth="1"/>
    <col min="7" max="7" width="14.375" style="63" customWidth="1"/>
    <col min="8" max="16384" width="9.375" style="63" customWidth="1"/>
  </cols>
  <sheetData>
    <row r="2" spans="1:7" s="207" customFormat="1" ht="27" customHeight="1">
      <c r="A2" s="205" t="s">
        <v>432</v>
      </c>
      <c r="B2" s="206"/>
      <c r="C2" s="987" t="s">
        <v>509</v>
      </c>
      <c r="D2" s="987"/>
      <c r="E2" s="987"/>
      <c r="F2" s="987"/>
      <c r="G2" s="987"/>
    </row>
    <row r="3" spans="1:7" s="207" customFormat="1" ht="15.75">
      <c r="A3" s="206"/>
      <c r="B3" s="206"/>
      <c r="C3" s="206"/>
      <c r="D3" s="206"/>
      <c r="E3" s="206"/>
      <c r="F3" s="206"/>
      <c r="G3" s="206"/>
    </row>
    <row r="4" spans="1:7" s="207" customFormat="1" ht="24.75" customHeight="1">
      <c r="A4" s="205" t="s">
        <v>433</v>
      </c>
      <c r="B4" s="206"/>
      <c r="C4" s="987" t="s">
        <v>510</v>
      </c>
      <c r="D4" s="987"/>
      <c r="E4" s="987"/>
      <c r="F4" s="987"/>
      <c r="G4" s="206"/>
    </row>
    <row r="5" spans="1:7" s="208" customFormat="1" ht="12.75">
      <c r="A5" s="276"/>
      <c r="B5" s="276"/>
      <c r="C5" s="276"/>
      <c r="D5" s="276"/>
      <c r="E5" s="276"/>
      <c r="F5" s="276"/>
      <c r="G5" s="276"/>
    </row>
    <row r="6" spans="1:7" s="209" customFormat="1" ht="15" customHeight="1">
      <c r="A6" s="312" t="s">
        <v>434</v>
      </c>
      <c r="B6" s="311"/>
      <c r="C6" s="311">
        <v>0</v>
      </c>
      <c r="D6" s="297"/>
      <c r="E6" s="297"/>
      <c r="F6" s="297"/>
      <c r="G6" s="297"/>
    </row>
    <row r="7" spans="1:7" s="209" customFormat="1" ht="15" customHeight="1" thickBot="1">
      <c r="A7" s="312" t="s">
        <v>511</v>
      </c>
      <c r="B7" s="297"/>
      <c r="C7" s="297"/>
      <c r="D7" s="297"/>
      <c r="E7" s="297"/>
      <c r="F7" s="297"/>
      <c r="G7" s="297"/>
    </row>
    <row r="8" spans="1:7" s="122" customFormat="1" ht="42" customHeight="1" thickBot="1">
      <c r="A8" s="254" t="s">
        <v>1</v>
      </c>
      <c r="B8" s="255" t="s">
        <v>435</v>
      </c>
      <c r="C8" s="255" t="s">
        <v>436</v>
      </c>
      <c r="D8" s="255" t="s">
        <v>437</v>
      </c>
      <c r="E8" s="255" t="s">
        <v>438</v>
      </c>
      <c r="F8" s="255" t="s">
        <v>439</v>
      </c>
      <c r="G8" s="256" t="s">
        <v>40</v>
      </c>
    </row>
    <row r="9" spans="1:7" ht="24" customHeight="1">
      <c r="A9" s="298" t="s">
        <v>3</v>
      </c>
      <c r="B9" s="262" t="s">
        <v>440</v>
      </c>
      <c r="C9" s="210">
        <v>0</v>
      </c>
      <c r="D9" s="210">
        <v>0</v>
      </c>
      <c r="E9" s="210">
        <v>0</v>
      </c>
      <c r="F9" s="210">
        <v>0</v>
      </c>
      <c r="G9" s="299">
        <f>SUM(C9:F9)</f>
        <v>0</v>
      </c>
    </row>
    <row r="10" spans="1:7" ht="24" customHeight="1">
      <c r="A10" s="300" t="s">
        <v>4</v>
      </c>
      <c r="B10" s="263" t="s">
        <v>441</v>
      </c>
      <c r="C10" s="211"/>
      <c r="D10" s="211"/>
      <c r="E10" s="211"/>
      <c r="F10" s="211"/>
      <c r="G10" s="301">
        <f aca="true" t="shared" si="0" ref="G10:G15">SUM(C10:F10)</f>
        <v>0</v>
      </c>
    </row>
    <row r="11" spans="1:7" ht="24" customHeight="1">
      <c r="A11" s="300" t="s">
        <v>5</v>
      </c>
      <c r="B11" s="263" t="s">
        <v>442</v>
      </c>
      <c r="C11" s="211"/>
      <c r="D11" s="211"/>
      <c r="E11" s="211"/>
      <c r="F11" s="211"/>
      <c r="G11" s="301">
        <f t="shared" si="0"/>
        <v>0</v>
      </c>
    </row>
    <row r="12" spans="1:7" ht="24" customHeight="1">
      <c r="A12" s="300" t="s">
        <v>6</v>
      </c>
      <c r="B12" s="263" t="s">
        <v>443</v>
      </c>
      <c r="C12" s="211"/>
      <c r="D12" s="211"/>
      <c r="E12" s="211"/>
      <c r="F12" s="211"/>
      <c r="G12" s="301">
        <f t="shared" si="0"/>
        <v>0</v>
      </c>
    </row>
    <row r="13" spans="1:7" ht="24" customHeight="1">
      <c r="A13" s="300" t="s">
        <v>7</v>
      </c>
      <c r="B13" s="263" t="s">
        <v>444</v>
      </c>
      <c r="C13" s="211"/>
      <c r="D13" s="211"/>
      <c r="E13" s="211"/>
      <c r="F13" s="211"/>
      <c r="G13" s="301">
        <f t="shared" si="0"/>
        <v>0</v>
      </c>
    </row>
    <row r="14" spans="1:7" ht="24" customHeight="1" thickBot="1">
      <c r="A14" s="302" t="s">
        <v>8</v>
      </c>
      <c r="B14" s="303" t="s">
        <v>445</v>
      </c>
      <c r="C14" s="212"/>
      <c r="D14" s="212"/>
      <c r="E14" s="212"/>
      <c r="F14" s="212"/>
      <c r="G14" s="304">
        <f t="shared" si="0"/>
        <v>0</v>
      </c>
    </row>
    <row r="15" spans="1:7" s="213" customFormat="1" ht="24" customHeight="1" thickBot="1">
      <c r="A15" s="305" t="s">
        <v>9</v>
      </c>
      <c r="B15" s="306" t="s">
        <v>40</v>
      </c>
      <c r="C15" s="307">
        <f>SUM(C9:C14)</f>
        <v>0</v>
      </c>
      <c r="D15" s="307">
        <f>SUM(D9:D14)</f>
        <v>0</v>
      </c>
      <c r="E15" s="307">
        <f>SUM(E9:E14)</f>
        <v>0</v>
      </c>
      <c r="F15" s="307">
        <f>SUM(F9:F14)</f>
        <v>0</v>
      </c>
      <c r="G15" s="308">
        <f t="shared" si="0"/>
        <v>0</v>
      </c>
    </row>
    <row r="16" spans="1:7" s="208" customFormat="1" ht="12.75">
      <c r="A16" s="276"/>
      <c r="B16" s="276"/>
      <c r="C16" s="276"/>
      <c r="D16" s="276"/>
      <c r="E16" s="276"/>
      <c r="F16" s="276"/>
      <c r="G16" s="276"/>
    </row>
    <row r="17" spans="1:7" s="208" customFormat="1" ht="12.75">
      <c r="A17" s="276"/>
      <c r="B17" s="276"/>
      <c r="C17" s="276"/>
      <c r="D17" s="276"/>
      <c r="E17" s="276"/>
      <c r="F17" s="276"/>
      <c r="G17" s="276"/>
    </row>
    <row r="18" spans="1:7" s="208" customFormat="1" ht="12.75">
      <c r="A18" s="276"/>
      <c r="B18" s="276"/>
      <c r="C18" s="276"/>
      <c r="D18" s="276"/>
      <c r="E18" s="276"/>
      <c r="F18" s="276"/>
      <c r="G18" s="276"/>
    </row>
    <row r="19" spans="1:7" s="208" customFormat="1" ht="15.75">
      <c r="A19" s="207" t="s">
        <v>447</v>
      </c>
      <c r="B19" s="276"/>
      <c r="C19" s="276"/>
      <c r="D19" s="276"/>
      <c r="E19" s="276"/>
      <c r="F19" s="276"/>
      <c r="G19" s="276"/>
    </row>
    <row r="20" spans="1:7" s="208" customFormat="1" ht="12.75">
      <c r="A20" s="276"/>
      <c r="B20" s="276"/>
      <c r="C20" s="276"/>
      <c r="D20" s="276"/>
      <c r="E20" s="276"/>
      <c r="F20" s="276"/>
      <c r="G20" s="276"/>
    </row>
    <row r="21" spans="1:7" ht="12.75">
      <c r="A21" s="276"/>
      <c r="B21" s="276"/>
      <c r="C21" s="276"/>
      <c r="D21" s="276"/>
      <c r="E21" s="276"/>
      <c r="F21" s="276"/>
      <c r="G21" s="276"/>
    </row>
    <row r="22" spans="1:7" ht="12.75">
      <c r="A22" s="276"/>
      <c r="B22" s="276"/>
      <c r="C22" s="208"/>
      <c r="D22" s="208"/>
      <c r="E22" s="208"/>
      <c r="F22" s="208"/>
      <c r="G22" s="276"/>
    </row>
    <row r="23" spans="1:7" ht="13.5">
      <c r="A23" s="276"/>
      <c r="B23" s="276"/>
      <c r="C23" s="309"/>
      <c r="D23" s="310" t="s">
        <v>446</v>
      </c>
      <c r="E23" s="310"/>
      <c r="F23" s="309"/>
      <c r="G23" s="276"/>
    </row>
    <row r="24" spans="3:6" ht="13.5">
      <c r="C24" s="214"/>
      <c r="D24" s="215"/>
      <c r="E24" s="215"/>
      <c r="F24" s="214"/>
    </row>
    <row r="25" spans="3:6" ht="13.5">
      <c r="C25" s="214"/>
      <c r="D25" s="215"/>
      <c r="E25" s="215"/>
      <c r="F25" s="214"/>
    </row>
  </sheetData>
  <sheetProtection sheet="1" objects="1" scenarios="1"/>
  <mergeCells count="2">
    <mergeCell ref="C2:G2"/>
    <mergeCell ref="C4:F4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Adatszolgáltatás 
az elismert tartozásállományról&amp;R&amp;"Times New Roman CE,Félkövér dőlt"&amp;11 12. melléklet a 10/2013. (V.2.) számú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875" style="0" customWidth="1"/>
    <col min="2" max="2" width="50.875" style="0" customWidth="1"/>
    <col min="3" max="5" width="12.875" style="0" customWidth="1"/>
  </cols>
  <sheetData>
    <row r="1" spans="1:5" ht="12.75">
      <c r="A1" s="878"/>
      <c r="B1" s="879"/>
      <c r="C1" s="879"/>
      <c r="D1" s="880"/>
      <c r="E1" s="881"/>
    </row>
    <row r="2" spans="1:5" ht="12.75">
      <c r="A2" s="882"/>
      <c r="B2" s="883"/>
      <c r="C2" s="883"/>
      <c r="D2" s="883"/>
      <c r="E2" s="884"/>
    </row>
    <row r="3" spans="1:5" ht="25.5">
      <c r="A3" s="882"/>
      <c r="B3" s="885" t="s">
        <v>547</v>
      </c>
      <c r="C3" s="883"/>
      <c r="D3" s="883"/>
      <c r="E3" s="884"/>
    </row>
    <row r="4" spans="1:5" ht="12.75">
      <c r="A4" s="882"/>
      <c r="B4" s="883"/>
      <c r="C4" s="883"/>
      <c r="D4" s="883"/>
      <c r="E4" s="884"/>
    </row>
    <row r="5" spans="1:5" ht="12.75">
      <c r="A5" s="882"/>
      <c r="B5" s="883"/>
      <c r="C5" s="883"/>
      <c r="D5" s="883"/>
      <c r="E5" s="884"/>
    </row>
    <row r="6" spans="1:5" ht="13.5" thickBot="1">
      <c r="A6" s="886"/>
      <c r="B6" s="887"/>
      <c r="C6" s="887"/>
      <c r="D6" s="887"/>
      <c r="E6" s="888"/>
    </row>
    <row r="7" spans="1:5" ht="26.25" thickBot="1">
      <c r="A7" s="889" t="s">
        <v>540</v>
      </c>
      <c r="B7" s="890" t="s">
        <v>58</v>
      </c>
      <c r="C7" s="891" t="s">
        <v>541</v>
      </c>
      <c r="D7" s="892" t="s">
        <v>542</v>
      </c>
      <c r="E7" s="893" t="s">
        <v>543</v>
      </c>
    </row>
    <row r="8" spans="1:5" ht="12.75">
      <c r="A8" s="894"/>
      <c r="B8" s="894"/>
      <c r="C8" s="895"/>
      <c r="D8" s="896"/>
      <c r="E8" s="897"/>
    </row>
    <row r="9" spans="1:5" ht="12.75">
      <c r="A9" s="898" t="s">
        <v>3</v>
      </c>
      <c r="B9" s="898" t="s">
        <v>544</v>
      </c>
      <c r="C9" s="899">
        <f>SUM(C11:C13)</f>
        <v>267632016</v>
      </c>
      <c r="D9" s="883">
        <f>SUM(D11:D13)</f>
        <v>67185210</v>
      </c>
      <c r="E9" s="884">
        <f>SUM(E11:E13)</f>
        <v>200446806</v>
      </c>
    </row>
    <row r="10" spans="1:5" ht="12.75">
      <c r="A10" s="900"/>
      <c r="B10" s="900"/>
      <c r="C10" s="899"/>
      <c r="D10" s="883"/>
      <c r="E10" s="884"/>
    </row>
    <row r="11" spans="1:5" ht="12.75">
      <c r="A11" s="900"/>
      <c r="B11" s="900" t="s">
        <v>552</v>
      </c>
      <c r="C11" s="899">
        <v>16678933</v>
      </c>
      <c r="D11" s="883"/>
      <c r="E11" s="884">
        <v>16678933</v>
      </c>
    </row>
    <row r="12" spans="1:5" ht="12.75">
      <c r="A12" s="900"/>
      <c r="B12" s="900" t="s">
        <v>557</v>
      </c>
      <c r="C12" s="899">
        <v>3665188</v>
      </c>
      <c r="D12" s="883">
        <v>125257</v>
      </c>
      <c r="E12" s="884">
        <v>3539931</v>
      </c>
    </row>
    <row r="13" spans="1:5" ht="12.75">
      <c r="A13" s="900"/>
      <c r="B13" s="900" t="s">
        <v>563</v>
      </c>
      <c r="C13" s="899">
        <v>247287895</v>
      </c>
      <c r="D13" s="883">
        <v>67059953</v>
      </c>
      <c r="E13" s="884">
        <v>180227942</v>
      </c>
    </row>
    <row r="14" spans="1:5" ht="12.75">
      <c r="A14" s="900"/>
      <c r="B14" s="900"/>
      <c r="C14" s="899"/>
      <c r="D14" s="883"/>
      <c r="E14" s="884"/>
    </row>
    <row r="15" spans="1:5" ht="12.75">
      <c r="A15" s="900"/>
      <c r="B15" s="900"/>
      <c r="C15" s="899"/>
      <c r="D15" s="883"/>
      <c r="E15" s="884"/>
    </row>
    <row r="16" spans="1:5" ht="12.75">
      <c r="A16" s="900"/>
      <c r="B16" s="900"/>
      <c r="C16" s="899"/>
      <c r="D16" s="883"/>
      <c r="E16" s="884"/>
    </row>
    <row r="17" spans="1:5" ht="12.75">
      <c r="A17" s="898" t="s">
        <v>4</v>
      </c>
      <c r="B17" s="898" t="s">
        <v>545</v>
      </c>
      <c r="C17" s="899">
        <f>SUM(C19:C30)</f>
        <v>485993305</v>
      </c>
      <c r="D17" s="883">
        <f>SUM(D19:D30)</f>
        <v>144253724</v>
      </c>
      <c r="E17" s="884">
        <f>SUM(E19:E30)</f>
        <v>341739581</v>
      </c>
    </row>
    <row r="18" spans="1:5" ht="12.75">
      <c r="A18" s="900"/>
      <c r="B18" s="900"/>
      <c r="C18" s="899"/>
      <c r="D18" s="883"/>
      <c r="E18" s="884"/>
    </row>
    <row r="19" spans="1:5" ht="12.75">
      <c r="A19" s="900"/>
      <c r="B19" s="900" t="s">
        <v>548</v>
      </c>
      <c r="C19" s="899">
        <v>1231000</v>
      </c>
      <c r="D19" s="883">
        <v>0</v>
      </c>
      <c r="E19" s="884">
        <v>1231000</v>
      </c>
    </row>
    <row r="20" spans="1:5" ht="12.75">
      <c r="A20" s="900"/>
      <c r="B20" s="900" t="s">
        <v>549</v>
      </c>
      <c r="C20" s="899">
        <v>77927237</v>
      </c>
      <c r="D20" s="883">
        <v>12100001</v>
      </c>
      <c r="E20" s="884">
        <v>65827236</v>
      </c>
    </row>
    <row r="21" spans="1:5" ht="12.75">
      <c r="A21" s="900"/>
      <c r="B21" s="900" t="s">
        <v>550</v>
      </c>
      <c r="C21" s="899">
        <v>508000</v>
      </c>
      <c r="D21" s="883">
        <v>49124</v>
      </c>
      <c r="E21" s="884">
        <v>458876</v>
      </c>
    </row>
    <row r="22" spans="1:5" ht="12.75">
      <c r="A22" s="900"/>
      <c r="B22" s="900" t="s">
        <v>551</v>
      </c>
      <c r="C22" s="899">
        <v>3799516</v>
      </c>
      <c r="D22" s="883">
        <v>380324</v>
      </c>
      <c r="E22" s="884">
        <v>3419192</v>
      </c>
    </row>
    <row r="23" spans="1:5" ht="12.75">
      <c r="A23" s="900"/>
      <c r="B23" s="900" t="s">
        <v>553</v>
      </c>
      <c r="C23" s="899">
        <v>11266929</v>
      </c>
      <c r="D23" s="883">
        <v>0</v>
      </c>
      <c r="E23" s="884">
        <v>11266929</v>
      </c>
    </row>
    <row r="24" spans="1:5" ht="12.75">
      <c r="A24" s="900"/>
      <c r="B24" s="900" t="s">
        <v>555</v>
      </c>
      <c r="C24" s="899">
        <v>156000</v>
      </c>
      <c r="D24" s="883">
        <v>0</v>
      </c>
      <c r="E24" s="884">
        <v>156000</v>
      </c>
    </row>
    <row r="25" spans="1:5" ht="12.75">
      <c r="A25" s="900"/>
      <c r="B25" s="900" t="s">
        <v>559</v>
      </c>
      <c r="C25" s="899">
        <v>46409465</v>
      </c>
      <c r="D25" s="883">
        <v>7966963</v>
      </c>
      <c r="E25" s="884">
        <v>38442502</v>
      </c>
    </row>
    <row r="26" spans="1:5" ht="12.75">
      <c r="A26" s="900"/>
      <c r="B26" s="900" t="s">
        <v>561</v>
      </c>
      <c r="C26" s="899">
        <v>673000</v>
      </c>
      <c r="D26" s="883">
        <v>0</v>
      </c>
      <c r="E26" s="884">
        <v>673000</v>
      </c>
    </row>
    <row r="27" spans="1:5" ht="12.75">
      <c r="A27" s="900"/>
      <c r="B27" s="900" t="s">
        <v>564</v>
      </c>
      <c r="C27" s="899">
        <v>14540251</v>
      </c>
      <c r="D27" s="883">
        <v>3978353</v>
      </c>
      <c r="E27" s="884">
        <v>10561898</v>
      </c>
    </row>
    <row r="28" spans="1:5" ht="12.75">
      <c r="A28" s="900"/>
      <c r="B28" s="900" t="s">
        <v>567</v>
      </c>
      <c r="C28" s="899">
        <v>357000</v>
      </c>
      <c r="D28" s="883">
        <v>0</v>
      </c>
      <c r="E28" s="884">
        <v>357000</v>
      </c>
    </row>
    <row r="29" spans="1:5" ht="12.75">
      <c r="A29" s="900"/>
      <c r="B29" s="900" t="s">
        <v>568</v>
      </c>
      <c r="C29" s="899">
        <v>974500</v>
      </c>
      <c r="D29" s="883">
        <v>330663</v>
      </c>
      <c r="E29" s="884">
        <v>643837</v>
      </c>
    </row>
    <row r="30" spans="1:5" ht="12.75">
      <c r="A30" s="900"/>
      <c r="B30" s="900" t="s">
        <v>569</v>
      </c>
      <c r="C30" s="899">
        <v>328150407</v>
      </c>
      <c r="D30" s="883">
        <v>119448296</v>
      </c>
      <c r="E30" s="884">
        <v>208702111</v>
      </c>
    </row>
    <row r="31" spans="1:5" ht="12.75">
      <c r="A31" s="900"/>
      <c r="B31" s="900"/>
      <c r="C31" s="899"/>
      <c r="D31" s="883"/>
      <c r="E31" s="884"/>
    </row>
    <row r="32" spans="1:5" ht="12.75">
      <c r="A32" s="898" t="s">
        <v>5</v>
      </c>
      <c r="B32" s="898" t="s">
        <v>546</v>
      </c>
      <c r="C32" s="899">
        <f>SUM(C34:C39)</f>
        <v>18294206</v>
      </c>
      <c r="D32" s="883">
        <f>SUM(D34:D39)</f>
        <v>1214169</v>
      </c>
      <c r="E32" s="884">
        <f>SUM(E34:E39)</f>
        <v>17080037</v>
      </c>
    </row>
    <row r="33" spans="1:5" ht="12.75">
      <c r="A33" s="900"/>
      <c r="B33" s="900"/>
      <c r="C33" s="899"/>
      <c r="D33" s="883"/>
      <c r="E33" s="884"/>
    </row>
    <row r="34" spans="1:5" ht="12.75">
      <c r="A34" s="900"/>
      <c r="B34" s="900" t="s">
        <v>554</v>
      </c>
      <c r="C34" s="899">
        <v>7419050</v>
      </c>
      <c r="D34" s="883">
        <v>0</v>
      </c>
      <c r="E34" s="884">
        <v>7419050</v>
      </c>
    </row>
    <row r="35" spans="1:5" ht="12.75">
      <c r="A35" s="900"/>
      <c r="B35" s="900" t="s">
        <v>556</v>
      </c>
      <c r="C35" s="899">
        <v>10000</v>
      </c>
      <c r="D35" s="883">
        <v>0</v>
      </c>
      <c r="E35" s="884">
        <v>10000</v>
      </c>
    </row>
    <row r="36" spans="1:5" ht="12.75">
      <c r="A36" s="900"/>
      <c r="B36" s="900" t="s">
        <v>560</v>
      </c>
      <c r="C36" s="899">
        <v>6324000</v>
      </c>
      <c r="D36" s="883">
        <v>906018</v>
      </c>
      <c r="E36" s="884">
        <v>5417982</v>
      </c>
    </row>
    <row r="37" spans="1:5" ht="12.75">
      <c r="A37" s="900"/>
      <c r="B37" s="900" t="s">
        <v>562</v>
      </c>
      <c r="C37" s="899">
        <v>47000</v>
      </c>
      <c r="D37" s="883">
        <v>0</v>
      </c>
      <c r="E37" s="884">
        <v>47000</v>
      </c>
    </row>
    <row r="38" spans="1:5" ht="12.75">
      <c r="A38" s="900"/>
      <c r="B38" s="900" t="s">
        <v>565</v>
      </c>
      <c r="C38" s="899">
        <v>4415156</v>
      </c>
      <c r="D38" s="883">
        <v>308151</v>
      </c>
      <c r="E38" s="884">
        <v>4107005</v>
      </c>
    </row>
    <row r="39" spans="1:5" ht="12.75">
      <c r="A39" s="900"/>
      <c r="B39" s="900" t="s">
        <v>566</v>
      </c>
      <c r="C39" s="899">
        <v>79000</v>
      </c>
      <c r="D39" s="883">
        <v>0</v>
      </c>
      <c r="E39" s="884">
        <v>79000</v>
      </c>
    </row>
    <row r="40" spans="1:5" ht="12.75">
      <c r="A40" s="900"/>
      <c r="B40" s="900"/>
      <c r="C40" s="899"/>
      <c r="D40" s="883"/>
      <c r="E40" s="884"/>
    </row>
    <row r="41" spans="1:5" ht="12.75">
      <c r="A41" s="900"/>
      <c r="B41" s="900"/>
      <c r="C41" s="899"/>
      <c r="D41" s="883"/>
      <c r="E41" s="884"/>
    </row>
    <row r="42" spans="1:5" ht="12.75">
      <c r="A42" s="908" t="s">
        <v>6</v>
      </c>
      <c r="B42" s="908" t="s">
        <v>558</v>
      </c>
      <c r="C42" s="899">
        <v>60000</v>
      </c>
      <c r="D42" s="883">
        <v>60000</v>
      </c>
      <c r="E42" s="884">
        <v>0</v>
      </c>
    </row>
    <row r="43" spans="1:5" ht="12.75">
      <c r="A43" s="900"/>
      <c r="B43" s="900"/>
      <c r="C43" s="899"/>
      <c r="D43" s="883"/>
      <c r="E43" s="884"/>
    </row>
    <row r="44" spans="1:5" ht="12.75">
      <c r="A44" s="900"/>
      <c r="B44" s="900" t="s">
        <v>557</v>
      </c>
      <c r="C44" s="899">
        <v>60000</v>
      </c>
      <c r="D44" s="883">
        <v>60000</v>
      </c>
      <c r="E44" s="884">
        <v>0</v>
      </c>
    </row>
    <row r="45" spans="1:5" ht="12.75">
      <c r="A45" s="900"/>
      <c r="B45" s="900"/>
      <c r="C45" s="899"/>
      <c r="D45" s="883"/>
      <c r="E45" s="884"/>
    </row>
    <row r="46" spans="1:5" ht="12.75">
      <c r="A46" s="900"/>
      <c r="B46" s="900"/>
      <c r="C46" s="899"/>
      <c r="D46" s="883"/>
      <c r="E46" s="884"/>
    </row>
    <row r="47" spans="1:5" ht="12.75">
      <c r="A47" s="900"/>
      <c r="B47" s="898" t="s">
        <v>36</v>
      </c>
      <c r="C47" s="901">
        <f>+C9+C17+C32+C42</f>
        <v>771979527</v>
      </c>
      <c r="D47" s="902">
        <f>+D9+D17+D32+D42</f>
        <v>212713103</v>
      </c>
      <c r="E47" s="903">
        <f>+E9+E17+E32+E42</f>
        <v>559266424</v>
      </c>
    </row>
    <row r="48" spans="1:5" ht="13.5" thickBot="1">
      <c r="A48" s="904"/>
      <c r="B48" s="904"/>
      <c r="C48" s="905"/>
      <c r="D48" s="906"/>
      <c r="E48" s="90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&amp;L&amp;P&amp;R&amp;"Times New Roman CE,Dőlt"13. számú melléklet a   .10./2013. (V.2.. számú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1"/>
  <sheetViews>
    <sheetView zoomScale="120" zoomScaleNormal="120" zoomScaleSheetLayoutView="130" workbookViewId="0" topLeftCell="B1">
      <selection activeCell="D86" sqref="D86"/>
    </sheetView>
  </sheetViews>
  <sheetFormatPr defaultColWidth="9.00390625" defaultRowHeight="12.75"/>
  <cols>
    <col min="1" max="1" width="7.875" style="52" customWidth="1"/>
    <col min="2" max="2" width="73.50390625" style="52" customWidth="1"/>
    <col min="3" max="5" width="16.625" style="52" customWidth="1"/>
    <col min="6" max="6" width="9.00390625" style="52" customWidth="1"/>
    <col min="7" max="16384" width="9.375" style="52" customWidth="1"/>
  </cols>
  <sheetData>
    <row r="1" spans="1:5" ht="15.75" customHeight="1">
      <c r="A1" s="51" t="s">
        <v>0</v>
      </c>
      <c r="B1" s="51"/>
      <c r="C1" s="51"/>
      <c r="D1" s="51"/>
      <c r="E1" s="51"/>
    </row>
    <row r="2" spans="1:5" ht="15.75" customHeight="1" thickBot="1">
      <c r="A2" s="928" t="s">
        <v>170</v>
      </c>
      <c r="B2" s="928"/>
      <c r="C2" s="173"/>
      <c r="D2" s="173"/>
      <c r="E2" s="172"/>
    </row>
    <row r="3" spans="1:5" ht="37.5" customHeight="1" thickBot="1">
      <c r="A3" s="30" t="s">
        <v>68</v>
      </c>
      <c r="B3" s="31" t="s">
        <v>2</v>
      </c>
      <c r="C3" s="31" t="s">
        <v>424</v>
      </c>
      <c r="D3" s="31" t="s">
        <v>519</v>
      </c>
      <c r="E3" s="203" t="s">
        <v>520</v>
      </c>
    </row>
    <row r="4" spans="1:5" s="54" customFormat="1" ht="12" customHeight="1" thickBot="1">
      <c r="A4" s="46">
        <v>1</v>
      </c>
      <c r="B4" s="47">
        <v>2</v>
      </c>
      <c r="C4" s="47">
        <v>3</v>
      </c>
      <c r="D4" s="47">
        <v>4</v>
      </c>
      <c r="E4" s="204">
        <v>5</v>
      </c>
    </row>
    <row r="5" spans="1:5" s="2" customFormat="1" ht="12" customHeight="1" thickBot="1">
      <c r="A5" s="24" t="s">
        <v>3</v>
      </c>
      <c r="B5" s="25" t="s">
        <v>207</v>
      </c>
      <c r="C5" s="324">
        <f>+C6+C13+C22</f>
        <v>112928</v>
      </c>
      <c r="D5" s="324">
        <f>+D6+D13+D22</f>
        <v>108590</v>
      </c>
      <c r="E5" s="325">
        <f>+E6+E13+E22</f>
        <v>79707</v>
      </c>
    </row>
    <row r="6" spans="1:5" s="2" customFormat="1" ht="12" customHeight="1" thickBot="1">
      <c r="A6" s="22" t="s">
        <v>4</v>
      </c>
      <c r="B6" s="23" t="s">
        <v>208</v>
      </c>
      <c r="C6" s="326">
        <f>SUM(C7:C12)</f>
        <v>88005</v>
      </c>
      <c r="D6" s="326">
        <f>SUM(D7:D12)</f>
        <v>101279</v>
      </c>
      <c r="E6" s="327">
        <f>SUM(E7:E12)</f>
        <v>65133</v>
      </c>
    </row>
    <row r="7" spans="1:5" s="2" customFormat="1" ht="12" customHeight="1">
      <c r="A7" s="15" t="s">
        <v>111</v>
      </c>
      <c r="B7" s="9" t="s">
        <v>48</v>
      </c>
      <c r="C7" s="313">
        <v>30153</v>
      </c>
      <c r="D7" s="313">
        <v>21469</v>
      </c>
      <c r="E7" s="328">
        <v>22835</v>
      </c>
    </row>
    <row r="8" spans="1:5" s="2" customFormat="1" ht="12" customHeight="1">
      <c r="A8" s="15" t="s">
        <v>112</v>
      </c>
      <c r="B8" s="9" t="s">
        <v>73</v>
      </c>
      <c r="C8" s="313"/>
      <c r="D8" s="313"/>
      <c r="E8" s="328"/>
    </row>
    <row r="9" spans="1:5" s="2" customFormat="1" ht="12" customHeight="1">
      <c r="A9" s="15" t="s">
        <v>113</v>
      </c>
      <c r="B9" s="9" t="s">
        <v>49</v>
      </c>
      <c r="C9" s="313">
        <v>57526</v>
      </c>
      <c r="D9" s="313">
        <v>41698</v>
      </c>
      <c r="E9" s="328">
        <v>18715</v>
      </c>
    </row>
    <row r="10" spans="1:5" s="2" customFormat="1" ht="12" customHeight="1">
      <c r="A10" s="15" t="s">
        <v>114</v>
      </c>
      <c r="B10" s="9" t="s">
        <v>209</v>
      </c>
      <c r="C10" s="313">
        <v>326</v>
      </c>
      <c r="D10" s="313">
        <v>651</v>
      </c>
      <c r="E10" s="328">
        <v>827</v>
      </c>
    </row>
    <row r="11" spans="1:5" s="2" customFormat="1" ht="12" customHeight="1">
      <c r="A11" s="15" t="s">
        <v>115</v>
      </c>
      <c r="B11" s="9" t="s">
        <v>210</v>
      </c>
      <c r="C11" s="313"/>
      <c r="D11" s="313">
        <v>37461</v>
      </c>
      <c r="E11" s="328">
        <v>2782</v>
      </c>
    </row>
    <row r="12" spans="1:5" s="2" customFormat="1" ht="12" customHeight="1" thickBot="1">
      <c r="A12" s="15" t="s">
        <v>122</v>
      </c>
      <c r="B12" s="9" t="s">
        <v>211</v>
      </c>
      <c r="C12" s="313"/>
      <c r="D12" s="313"/>
      <c r="E12" s="328">
        <v>19974</v>
      </c>
    </row>
    <row r="13" spans="1:5" s="2" customFormat="1" ht="12" customHeight="1" thickBot="1">
      <c r="A13" s="22" t="s">
        <v>5</v>
      </c>
      <c r="B13" s="23" t="s">
        <v>212</v>
      </c>
      <c r="C13" s="326">
        <f>SUM(C14:C21)</f>
        <v>24868</v>
      </c>
      <c r="D13" s="326">
        <f>SUM(D14:D21)</f>
        <v>7189</v>
      </c>
      <c r="E13" s="327">
        <f>SUM(E14:E21)</f>
        <v>14445</v>
      </c>
    </row>
    <row r="14" spans="1:5" s="2" customFormat="1" ht="12" customHeight="1">
      <c r="A14" s="19" t="s">
        <v>83</v>
      </c>
      <c r="B14" s="12" t="s">
        <v>217</v>
      </c>
      <c r="C14" s="314"/>
      <c r="D14" s="314"/>
      <c r="E14" s="329"/>
    </row>
    <row r="15" spans="1:5" s="2" customFormat="1" ht="12" customHeight="1">
      <c r="A15" s="15" t="s">
        <v>84</v>
      </c>
      <c r="B15" s="9" t="s">
        <v>218</v>
      </c>
      <c r="C15" s="313"/>
      <c r="D15" s="313"/>
      <c r="E15" s="328"/>
    </row>
    <row r="16" spans="1:5" s="2" customFormat="1" ht="12" customHeight="1">
      <c r="A16" s="15" t="s">
        <v>85</v>
      </c>
      <c r="B16" s="9" t="s">
        <v>219</v>
      </c>
      <c r="C16" s="313">
        <v>3403</v>
      </c>
      <c r="D16" s="313">
        <v>40</v>
      </c>
      <c r="E16" s="328">
        <v>9836</v>
      </c>
    </row>
    <row r="17" spans="1:5" s="2" customFormat="1" ht="12" customHeight="1">
      <c r="A17" s="15" t="s">
        <v>86</v>
      </c>
      <c r="B17" s="9" t="s">
        <v>220</v>
      </c>
      <c r="C17" s="313">
        <v>16662</v>
      </c>
      <c r="D17" s="313">
        <v>2942</v>
      </c>
      <c r="E17" s="328">
        <v>3216</v>
      </c>
    </row>
    <row r="18" spans="1:5" s="2" customFormat="1" ht="12" customHeight="1">
      <c r="A18" s="14" t="s">
        <v>213</v>
      </c>
      <c r="B18" s="8" t="s">
        <v>221</v>
      </c>
      <c r="C18" s="315"/>
      <c r="D18" s="315"/>
      <c r="E18" s="330"/>
    </row>
    <row r="19" spans="1:5" s="2" customFormat="1" ht="12" customHeight="1">
      <c r="A19" s="15" t="s">
        <v>214</v>
      </c>
      <c r="B19" s="9" t="s">
        <v>222</v>
      </c>
      <c r="C19" s="313">
        <v>4609</v>
      </c>
      <c r="D19" s="313">
        <v>3552</v>
      </c>
      <c r="E19" s="328">
        <v>868</v>
      </c>
    </row>
    <row r="20" spans="1:5" s="2" customFormat="1" ht="12" customHeight="1">
      <c r="A20" s="15" t="s">
        <v>215</v>
      </c>
      <c r="B20" s="9" t="s">
        <v>223</v>
      </c>
      <c r="C20" s="313">
        <v>30</v>
      </c>
      <c r="D20" s="313">
        <v>155</v>
      </c>
      <c r="E20" s="328">
        <v>212</v>
      </c>
    </row>
    <row r="21" spans="1:5" s="2" customFormat="1" ht="12" customHeight="1" thickBot="1">
      <c r="A21" s="16" t="s">
        <v>216</v>
      </c>
      <c r="B21" s="10" t="s">
        <v>224</v>
      </c>
      <c r="C21" s="316">
        <v>164</v>
      </c>
      <c r="D21" s="316">
        <v>500</v>
      </c>
      <c r="E21" s="331">
        <v>313</v>
      </c>
    </row>
    <row r="22" spans="1:5" s="2" customFormat="1" ht="12" customHeight="1" thickBot="1">
      <c r="A22" s="22" t="s">
        <v>225</v>
      </c>
      <c r="B22" s="23" t="s">
        <v>227</v>
      </c>
      <c r="C22" s="317">
        <v>55</v>
      </c>
      <c r="D22" s="317">
        <v>122</v>
      </c>
      <c r="E22" s="332">
        <v>129</v>
      </c>
    </row>
    <row r="23" spans="1:5" s="2" customFormat="1" ht="12" customHeight="1" thickBot="1">
      <c r="A23" s="22" t="s">
        <v>7</v>
      </c>
      <c r="B23" s="23" t="s">
        <v>228</v>
      </c>
      <c r="C23" s="326">
        <f>SUM(C24:C31)</f>
        <v>51587</v>
      </c>
      <c r="D23" s="326">
        <f>SUM(D24:D31)</f>
        <v>69169</v>
      </c>
      <c r="E23" s="327">
        <f>SUM(E24:E31)</f>
        <v>71855</v>
      </c>
    </row>
    <row r="24" spans="1:5" s="2" customFormat="1" ht="12" customHeight="1">
      <c r="A24" s="17" t="s">
        <v>89</v>
      </c>
      <c r="B24" s="11" t="s">
        <v>234</v>
      </c>
      <c r="C24" s="318">
        <v>13706</v>
      </c>
      <c r="D24" s="318">
        <v>48685</v>
      </c>
      <c r="E24" s="333">
        <v>41359</v>
      </c>
    </row>
    <row r="25" spans="1:5" s="2" customFormat="1" ht="12" customHeight="1">
      <c r="A25" s="15" t="s">
        <v>90</v>
      </c>
      <c r="B25" s="9" t="s">
        <v>235</v>
      </c>
      <c r="C25" s="313">
        <v>19258</v>
      </c>
      <c r="D25" s="313">
        <v>11081</v>
      </c>
      <c r="E25" s="328">
        <v>14599</v>
      </c>
    </row>
    <row r="26" spans="1:5" s="2" customFormat="1" ht="12" customHeight="1">
      <c r="A26" s="15" t="s">
        <v>91</v>
      </c>
      <c r="B26" s="9" t="s">
        <v>236</v>
      </c>
      <c r="C26" s="313">
        <v>2890</v>
      </c>
      <c r="D26" s="313">
        <v>7072</v>
      </c>
      <c r="E26" s="328">
        <v>9807</v>
      </c>
    </row>
    <row r="27" spans="1:5" s="2" customFormat="1" ht="12" customHeight="1">
      <c r="A27" s="18" t="s">
        <v>229</v>
      </c>
      <c r="B27" s="9" t="s">
        <v>94</v>
      </c>
      <c r="C27" s="319"/>
      <c r="D27" s="319">
        <v>1244</v>
      </c>
      <c r="E27" s="334">
        <v>2027</v>
      </c>
    </row>
    <row r="28" spans="1:5" s="2" customFormat="1" ht="12" customHeight="1">
      <c r="A28" s="18" t="s">
        <v>230</v>
      </c>
      <c r="B28" s="9" t="s">
        <v>237</v>
      </c>
      <c r="C28" s="319"/>
      <c r="D28" s="319"/>
      <c r="E28" s="334"/>
    </row>
    <row r="29" spans="1:5" s="2" customFormat="1" ht="12" customHeight="1">
      <c r="A29" s="15" t="s">
        <v>231</v>
      </c>
      <c r="B29" s="9" t="s">
        <v>238</v>
      </c>
      <c r="C29" s="313"/>
      <c r="D29" s="313"/>
      <c r="E29" s="328"/>
    </row>
    <row r="30" spans="1:5" s="2" customFormat="1" ht="12" customHeight="1">
      <c r="A30" s="15" t="s">
        <v>232</v>
      </c>
      <c r="B30" s="9" t="s">
        <v>239</v>
      </c>
      <c r="C30" s="313"/>
      <c r="D30" s="313"/>
      <c r="E30" s="335"/>
    </row>
    <row r="31" spans="1:5" s="2" customFormat="1" ht="12" customHeight="1" thickBot="1">
      <c r="A31" s="15" t="s">
        <v>233</v>
      </c>
      <c r="B31" s="9" t="s">
        <v>240</v>
      </c>
      <c r="C31" s="313">
        <v>15733</v>
      </c>
      <c r="D31" s="313">
        <v>1087</v>
      </c>
      <c r="E31" s="335">
        <v>4063</v>
      </c>
    </row>
    <row r="32" spans="1:5" s="2" customFormat="1" ht="12" customHeight="1" thickBot="1">
      <c r="A32" s="22" t="s">
        <v>8</v>
      </c>
      <c r="B32" s="23" t="s">
        <v>339</v>
      </c>
      <c r="C32" s="326">
        <f>+C33+C39</f>
        <v>36199</v>
      </c>
      <c r="D32" s="326">
        <f>+D33+D39</f>
        <v>31226</v>
      </c>
      <c r="E32" s="327">
        <f>+E33+E39</f>
        <v>43390</v>
      </c>
    </row>
    <row r="33" spans="1:5" s="2" customFormat="1" ht="12" customHeight="1">
      <c r="A33" s="17" t="s">
        <v>92</v>
      </c>
      <c r="B33" s="29" t="s">
        <v>243</v>
      </c>
      <c r="C33" s="376">
        <f>SUM(C34:C38)</f>
        <v>8916</v>
      </c>
      <c r="D33" s="376">
        <f>SUM(D34:D38)</f>
        <v>27667</v>
      </c>
      <c r="E33" s="377">
        <f>SUM(E34:E38)</f>
        <v>20967</v>
      </c>
    </row>
    <row r="34" spans="1:5" s="2" customFormat="1" ht="12" customHeight="1">
      <c r="A34" s="15" t="s">
        <v>95</v>
      </c>
      <c r="B34" s="27" t="s">
        <v>244</v>
      </c>
      <c r="C34" s="313">
        <v>2520</v>
      </c>
      <c r="D34" s="313"/>
      <c r="E34" s="335"/>
    </row>
    <row r="35" spans="1:5" s="2" customFormat="1" ht="12" customHeight="1">
      <c r="A35" s="15" t="s">
        <v>96</v>
      </c>
      <c r="B35" s="27" t="s">
        <v>245</v>
      </c>
      <c r="C35" s="313"/>
      <c r="D35" s="313"/>
      <c r="E35" s="335"/>
    </row>
    <row r="36" spans="1:5" s="2" customFormat="1" ht="12" customHeight="1">
      <c r="A36" s="15" t="s">
        <v>97</v>
      </c>
      <c r="B36" s="27" t="s">
        <v>246</v>
      </c>
      <c r="C36" s="313">
        <v>1000</v>
      </c>
      <c r="D36" s="313">
        <v>7961</v>
      </c>
      <c r="E36" s="335">
        <v>10228</v>
      </c>
    </row>
    <row r="37" spans="1:5" s="2" customFormat="1" ht="12" customHeight="1">
      <c r="A37" s="15" t="s">
        <v>98</v>
      </c>
      <c r="B37" s="27" t="s">
        <v>51</v>
      </c>
      <c r="C37" s="313"/>
      <c r="D37" s="313"/>
      <c r="E37" s="335"/>
    </row>
    <row r="38" spans="1:5" s="2" customFormat="1" ht="12" customHeight="1">
      <c r="A38" s="15" t="s">
        <v>241</v>
      </c>
      <c r="B38" s="27" t="s">
        <v>247</v>
      </c>
      <c r="C38" s="313">
        <v>5396</v>
      </c>
      <c r="D38" s="313">
        <v>19706</v>
      </c>
      <c r="E38" s="335">
        <v>10739</v>
      </c>
    </row>
    <row r="39" spans="1:5" s="2" customFormat="1" ht="12" customHeight="1">
      <c r="A39" s="15" t="s">
        <v>93</v>
      </c>
      <c r="B39" s="29" t="s">
        <v>248</v>
      </c>
      <c r="C39" s="374">
        <f>SUM(C40:C44)</f>
        <v>27283</v>
      </c>
      <c r="D39" s="374">
        <f>SUM(D40:D44)</f>
        <v>3559</v>
      </c>
      <c r="E39" s="375">
        <f>SUM(E40:E44)</f>
        <v>22423</v>
      </c>
    </row>
    <row r="40" spans="1:5" s="2" customFormat="1" ht="12" customHeight="1">
      <c r="A40" s="15" t="s">
        <v>101</v>
      </c>
      <c r="B40" s="27" t="s">
        <v>244</v>
      </c>
      <c r="C40" s="313"/>
      <c r="D40" s="313"/>
      <c r="E40" s="335"/>
    </row>
    <row r="41" spans="1:5" s="2" customFormat="1" ht="12" customHeight="1">
      <c r="A41" s="15" t="s">
        <v>102</v>
      </c>
      <c r="B41" s="27" t="s">
        <v>245</v>
      </c>
      <c r="C41" s="313"/>
      <c r="D41" s="313"/>
      <c r="E41" s="335"/>
    </row>
    <row r="42" spans="1:5" s="2" customFormat="1" ht="12" customHeight="1">
      <c r="A42" s="15" t="s">
        <v>103</v>
      </c>
      <c r="B42" s="27" t="s">
        <v>246</v>
      </c>
      <c r="C42" s="313"/>
      <c r="D42" s="313"/>
      <c r="E42" s="335"/>
    </row>
    <row r="43" spans="1:5" s="2" customFormat="1" ht="12" customHeight="1">
      <c r="A43" s="15" t="s">
        <v>104</v>
      </c>
      <c r="B43" s="27" t="s">
        <v>51</v>
      </c>
      <c r="C43" s="313"/>
      <c r="D43" s="313"/>
      <c r="E43" s="335"/>
    </row>
    <row r="44" spans="1:5" s="2" customFormat="1" ht="12" customHeight="1" thickBot="1">
      <c r="A44" s="18" t="s">
        <v>242</v>
      </c>
      <c r="B44" s="28" t="s">
        <v>431</v>
      </c>
      <c r="C44" s="319">
        <v>27283</v>
      </c>
      <c r="D44" s="319">
        <v>3559</v>
      </c>
      <c r="E44" s="336">
        <v>22423</v>
      </c>
    </row>
    <row r="45" spans="1:5" s="2" customFormat="1" ht="12" customHeight="1" thickBot="1">
      <c r="A45" s="22" t="s">
        <v>249</v>
      </c>
      <c r="B45" s="23" t="s">
        <v>250</v>
      </c>
      <c r="C45" s="326">
        <f>SUM(C46:C48)</f>
        <v>102</v>
      </c>
      <c r="D45" s="326">
        <f>SUM(D46:D48)</f>
        <v>2245</v>
      </c>
      <c r="E45" s="327">
        <f>SUM(E46:E48)</f>
        <v>0</v>
      </c>
    </row>
    <row r="46" spans="1:5" s="2" customFormat="1" ht="12" customHeight="1">
      <c r="A46" s="17" t="s">
        <v>99</v>
      </c>
      <c r="B46" s="11" t="s">
        <v>252</v>
      </c>
      <c r="C46" s="318">
        <v>22</v>
      </c>
      <c r="D46" s="318">
        <v>2245</v>
      </c>
      <c r="E46" s="333"/>
    </row>
    <row r="47" spans="1:5" s="2" customFormat="1" ht="12" customHeight="1">
      <c r="A47" s="14" t="s">
        <v>100</v>
      </c>
      <c r="B47" s="9" t="s">
        <v>253</v>
      </c>
      <c r="C47" s="313"/>
      <c r="D47" s="313"/>
      <c r="E47" s="330"/>
    </row>
    <row r="48" spans="1:5" s="2" customFormat="1" ht="12" customHeight="1" thickBot="1">
      <c r="A48" s="18" t="s">
        <v>251</v>
      </c>
      <c r="B48" s="202" t="s">
        <v>175</v>
      </c>
      <c r="C48" s="320">
        <v>80</v>
      </c>
      <c r="D48" s="320"/>
      <c r="E48" s="334"/>
    </row>
    <row r="49" spans="1:5" s="2" customFormat="1" ht="12" customHeight="1" thickBot="1">
      <c r="A49" s="22" t="s">
        <v>10</v>
      </c>
      <c r="B49" s="23" t="s">
        <v>254</v>
      </c>
      <c r="C49" s="326">
        <f>+C50+C51</f>
        <v>6717</v>
      </c>
      <c r="D49" s="326">
        <f>+D50+D51</f>
        <v>639</v>
      </c>
      <c r="E49" s="327">
        <f>+E50+E51</f>
        <v>11093</v>
      </c>
    </row>
    <row r="50" spans="1:5" s="2" customFormat="1" ht="12" customHeight="1">
      <c r="A50" s="17" t="s">
        <v>255</v>
      </c>
      <c r="B50" s="9" t="s">
        <v>154</v>
      </c>
      <c r="C50" s="318">
        <v>132</v>
      </c>
      <c r="D50" s="318">
        <v>639</v>
      </c>
      <c r="E50" s="378">
        <v>579</v>
      </c>
    </row>
    <row r="51" spans="1:5" s="2" customFormat="1" ht="12" customHeight="1" thickBot="1">
      <c r="A51" s="14" t="s">
        <v>256</v>
      </c>
      <c r="B51" s="9" t="s">
        <v>155</v>
      </c>
      <c r="C51" s="315">
        <v>6585</v>
      </c>
      <c r="D51" s="315"/>
      <c r="E51" s="346">
        <v>10514</v>
      </c>
    </row>
    <row r="52" spans="1:7" s="2" customFormat="1" ht="17.25" customHeight="1" thickBot="1">
      <c r="A52" s="22" t="s">
        <v>257</v>
      </c>
      <c r="B52" s="23" t="s">
        <v>258</v>
      </c>
      <c r="C52" s="321"/>
      <c r="D52" s="321"/>
      <c r="E52" s="337"/>
      <c r="G52" s="55"/>
    </row>
    <row r="53" spans="1:5" s="2" customFormat="1" ht="12" customHeight="1" thickBot="1">
      <c r="A53" s="22" t="s">
        <v>12</v>
      </c>
      <c r="B53" s="26" t="s">
        <v>259</v>
      </c>
      <c r="C53" s="338">
        <f>+C5+C23+C32+C45+C49+C52</f>
        <v>207533</v>
      </c>
      <c r="D53" s="338">
        <f>+D5+D23+D32+D45+D49+D52</f>
        <v>211869</v>
      </c>
      <c r="E53" s="339">
        <f>+E5+E23+E32+E45+E49+E52</f>
        <v>206045</v>
      </c>
    </row>
    <row r="54" spans="1:5" s="2" customFormat="1" ht="12" customHeight="1" thickBot="1">
      <c r="A54" s="157" t="s">
        <v>13</v>
      </c>
      <c r="B54" s="159" t="s">
        <v>260</v>
      </c>
      <c r="C54" s="340">
        <f>SUM(C55:C56)</f>
        <v>260</v>
      </c>
      <c r="D54" s="340">
        <f>SUM(D55:D56)</f>
        <v>680</v>
      </c>
      <c r="E54" s="341">
        <f>SUM(E55:E56)</f>
        <v>30361</v>
      </c>
    </row>
    <row r="55" spans="1:5" s="2" customFormat="1" ht="12" customHeight="1">
      <c r="A55" s="174" t="s">
        <v>166</v>
      </c>
      <c r="B55" s="175" t="s">
        <v>261</v>
      </c>
      <c r="C55" s="322">
        <v>260</v>
      </c>
      <c r="D55" s="322">
        <v>680</v>
      </c>
      <c r="E55" s="342">
        <v>30361</v>
      </c>
    </row>
    <row r="56" spans="1:5" s="2" customFormat="1" ht="12" customHeight="1" thickBot="1">
      <c r="A56" s="176" t="s">
        <v>167</v>
      </c>
      <c r="B56" s="177" t="s">
        <v>262</v>
      </c>
      <c r="C56" s="323"/>
      <c r="D56" s="323"/>
      <c r="E56" s="343"/>
    </row>
    <row r="57" spans="1:5" s="2" customFormat="1" ht="12" customHeight="1" thickBot="1">
      <c r="A57" s="157" t="s">
        <v>14</v>
      </c>
      <c r="B57" s="159" t="s">
        <v>460</v>
      </c>
      <c r="C57" s="338">
        <f>SUM(C58,C65)</f>
        <v>-3994</v>
      </c>
      <c r="D57" s="338">
        <f>SUM(D58,D65)</f>
        <v>812</v>
      </c>
      <c r="E57" s="339">
        <f>SUM(E58,E65)</f>
        <v>0</v>
      </c>
    </row>
    <row r="58" spans="1:5" s="2" customFormat="1" ht="12" customHeight="1">
      <c r="A58" s="19" t="s">
        <v>264</v>
      </c>
      <c r="B58" s="29" t="s">
        <v>280</v>
      </c>
      <c r="C58" s="344">
        <f>SUM(C59:C64)</f>
        <v>-3994</v>
      </c>
      <c r="D58" s="344">
        <f>SUM(D59:D64)</f>
        <v>812</v>
      </c>
      <c r="E58" s="345"/>
    </row>
    <row r="59" spans="1:5" s="2" customFormat="1" ht="12" customHeight="1">
      <c r="A59" s="17" t="s">
        <v>279</v>
      </c>
      <c r="B59" s="160" t="s">
        <v>281</v>
      </c>
      <c r="C59" s="313"/>
      <c r="D59" s="313"/>
      <c r="E59" s="335"/>
    </row>
    <row r="60" spans="1:5" s="2" customFormat="1" ht="12" customHeight="1">
      <c r="A60" s="17" t="s">
        <v>265</v>
      </c>
      <c r="B60" s="160" t="s">
        <v>282</v>
      </c>
      <c r="C60" s="318">
        <v>168</v>
      </c>
      <c r="D60" s="318"/>
      <c r="E60" s="335"/>
    </row>
    <row r="61" spans="1:5" s="2" customFormat="1" ht="12" customHeight="1">
      <c r="A61" s="17" t="s">
        <v>266</v>
      </c>
      <c r="B61" s="160" t="s">
        <v>283</v>
      </c>
      <c r="C61" s="313"/>
      <c r="D61" s="313"/>
      <c r="E61" s="346"/>
    </row>
    <row r="62" spans="1:5" s="2" customFormat="1" ht="12" customHeight="1">
      <c r="A62" s="17" t="s">
        <v>267</v>
      </c>
      <c r="B62" s="160" t="s">
        <v>284</v>
      </c>
      <c r="C62" s="313"/>
      <c r="D62" s="313"/>
      <c r="E62" s="336"/>
    </row>
    <row r="63" spans="1:5" s="2" customFormat="1" ht="12" customHeight="1">
      <c r="A63" s="17" t="s">
        <v>268</v>
      </c>
      <c r="B63" s="160" t="s">
        <v>285</v>
      </c>
      <c r="C63" s="313"/>
      <c r="D63" s="313"/>
      <c r="E63" s="336"/>
    </row>
    <row r="64" spans="1:5" s="2" customFormat="1" ht="12" customHeight="1">
      <c r="A64" s="17" t="s">
        <v>269</v>
      </c>
      <c r="B64" s="160" t="s">
        <v>287</v>
      </c>
      <c r="C64" s="313">
        <v>-4162</v>
      </c>
      <c r="D64" s="313">
        <v>812</v>
      </c>
      <c r="E64" s="336"/>
    </row>
    <row r="65" spans="1:5" s="2" customFormat="1" ht="12" customHeight="1">
      <c r="A65" s="17" t="s">
        <v>270</v>
      </c>
      <c r="B65" s="29" t="s">
        <v>288</v>
      </c>
      <c r="C65" s="347">
        <f>SUM(C66:C72)</f>
        <v>0</v>
      </c>
      <c r="D65" s="347">
        <f>SUM(D66:D72)</f>
        <v>0</v>
      </c>
      <c r="E65" s="348">
        <f>SUM(E66:E72)</f>
        <v>0</v>
      </c>
    </row>
    <row r="66" spans="1:5" s="2" customFormat="1" ht="12" customHeight="1">
      <c r="A66" s="17" t="s">
        <v>271</v>
      </c>
      <c r="B66" s="160" t="s">
        <v>281</v>
      </c>
      <c r="C66" s="313"/>
      <c r="D66" s="313"/>
      <c r="E66" s="335"/>
    </row>
    <row r="67" spans="1:5" s="2" customFormat="1" ht="12" customHeight="1">
      <c r="A67" s="17" t="s">
        <v>272</v>
      </c>
      <c r="B67" s="160" t="s">
        <v>176</v>
      </c>
      <c r="C67" s="313"/>
      <c r="D67" s="313"/>
      <c r="E67" s="335"/>
    </row>
    <row r="68" spans="1:5" s="2" customFormat="1" ht="12" customHeight="1">
      <c r="A68" s="17" t="s">
        <v>273</v>
      </c>
      <c r="B68" s="160" t="s">
        <v>177</v>
      </c>
      <c r="C68" s="313"/>
      <c r="D68" s="313"/>
      <c r="E68" s="346"/>
    </row>
    <row r="69" spans="1:5" s="2" customFormat="1" ht="12" customHeight="1">
      <c r="A69" s="17" t="s">
        <v>274</v>
      </c>
      <c r="B69" s="160" t="s">
        <v>283</v>
      </c>
      <c r="C69" s="313"/>
      <c r="D69" s="313"/>
      <c r="E69" s="335"/>
    </row>
    <row r="70" spans="1:5" s="2" customFormat="1" ht="12" customHeight="1">
      <c r="A70" s="14" t="s">
        <v>275</v>
      </c>
      <c r="B70" s="28" t="s">
        <v>289</v>
      </c>
      <c r="C70" s="315"/>
      <c r="D70" s="315"/>
      <c r="E70" s="330"/>
    </row>
    <row r="71" spans="1:6" s="2" customFormat="1" ht="12" customHeight="1">
      <c r="A71" s="15" t="s">
        <v>276</v>
      </c>
      <c r="B71" s="28" t="s">
        <v>285</v>
      </c>
      <c r="C71" s="319"/>
      <c r="D71" s="319"/>
      <c r="E71" s="328"/>
      <c r="F71" s="183"/>
    </row>
    <row r="72" spans="1:6" s="2" customFormat="1" ht="12" customHeight="1" thickBot="1">
      <c r="A72" s="20" t="s">
        <v>277</v>
      </c>
      <c r="B72" s="161" t="s">
        <v>290</v>
      </c>
      <c r="C72" s="349"/>
      <c r="D72" s="349"/>
      <c r="E72" s="350"/>
      <c r="F72" s="183"/>
    </row>
    <row r="73" spans="1:6" s="2" customFormat="1" ht="15" customHeight="1" thickBot="1">
      <c r="A73" s="22" t="s">
        <v>15</v>
      </c>
      <c r="B73" s="44" t="s">
        <v>278</v>
      </c>
      <c r="C73" s="326">
        <f>+C53+C54+C57</f>
        <v>203799</v>
      </c>
      <c r="D73" s="326">
        <f>+D53+D54+D57</f>
        <v>213361</v>
      </c>
      <c r="E73" s="327">
        <f>+E53+E54+E57</f>
        <v>236406</v>
      </c>
      <c r="F73" s="183"/>
    </row>
    <row r="74" spans="1:6" s="2" customFormat="1" ht="22.5" customHeight="1">
      <c r="A74" s="926"/>
      <c r="B74" s="926"/>
      <c r="C74" s="926"/>
      <c r="D74" s="926"/>
      <c r="E74" s="926"/>
      <c r="F74" s="183"/>
    </row>
    <row r="75" spans="1:5" s="2" customFormat="1" ht="12.75" customHeight="1">
      <c r="A75" s="6"/>
      <c r="B75" s="7"/>
      <c r="C75" s="7"/>
      <c r="D75" s="7"/>
      <c r="E75" s="1"/>
    </row>
    <row r="76" spans="1:5" ht="16.5" customHeight="1">
      <c r="A76" s="931" t="s">
        <v>32</v>
      </c>
      <c r="B76" s="931"/>
      <c r="C76" s="931"/>
      <c r="D76" s="931"/>
      <c r="E76" s="931"/>
    </row>
    <row r="77" spans="1:5" ht="16.5" customHeight="1" thickBot="1">
      <c r="A77" s="928" t="s">
        <v>171</v>
      </c>
      <c r="B77" s="928"/>
      <c r="C77" s="173"/>
      <c r="D77" s="173"/>
      <c r="E77" s="172"/>
    </row>
    <row r="78" spans="1:5" ht="37.5" customHeight="1" thickBot="1">
      <c r="A78" s="30" t="s">
        <v>1</v>
      </c>
      <c r="B78" s="31" t="s">
        <v>33</v>
      </c>
      <c r="C78" s="200" t="s">
        <v>424</v>
      </c>
      <c r="D78" s="200" t="s">
        <v>519</v>
      </c>
      <c r="E78" s="53" t="s">
        <v>520</v>
      </c>
    </row>
    <row r="79" spans="1:5" s="54" customFormat="1" ht="12" customHeight="1" thickBot="1">
      <c r="A79" s="46">
        <v>1</v>
      </c>
      <c r="B79" s="47">
        <v>2</v>
      </c>
      <c r="C79" s="201"/>
      <c r="D79" s="47"/>
      <c r="E79" s="204">
        <v>3</v>
      </c>
    </row>
    <row r="80" spans="1:5" ht="12" customHeight="1" thickBot="1">
      <c r="A80" s="24" t="s">
        <v>3</v>
      </c>
      <c r="B80" s="38" t="s">
        <v>291</v>
      </c>
      <c r="C80" s="324">
        <f>SUM(C81:C85)</f>
        <v>169520</v>
      </c>
      <c r="D80" s="324">
        <f>SUM(D81:D85)</f>
        <v>163916</v>
      </c>
      <c r="E80" s="325">
        <f>SUM(E81:E85)</f>
        <v>178731</v>
      </c>
    </row>
    <row r="81" spans="1:5" ht="12" customHeight="1">
      <c r="A81" s="19" t="s">
        <v>105</v>
      </c>
      <c r="B81" s="12" t="s">
        <v>34</v>
      </c>
      <c r="C81" s="314">
        <v>50456</v>
      </c>
      <c r="D81" s="314">
        <v>74999</v>
      </c>
      <c r="E81" s="329">
        <v>71601</v>
      </c>
    </row>
    <row r="82" spans="1:5" ht="12" customHeight="1">
      <c r="A82" s="15" t="s">
        <v>106</v>
      </c>
      <c r="B82" s="9" t="s">
        <v>292</v>
      </c>
      <c r="C82" s="313">
        <v>11793</v>
      </c>
      <c r="D82" s="313">
        <v>19118</v>
      </c>
      <c r="E82" s="328">
        <v>18249</v>
      </c>
    </row>
    <row r="83" spans="1:5" ht="12" customHeight="1">
      <c r="A83" s="15" t="s">
        <v>107</v>
      </c>
      <c r="B83" s="9" t="s">
        <v>153</v>
      </c>
      <c r="C83" s="319">
        <v>52952</v>
      </c>
      <c r="D83" s="319">
        <v>47234</v>
      </c>
      <c r="E83" s="334">
        <v>60352</v>
      </c>
    </row>
    <row r="84" spans="1:5" ht="12" customHeight="1">
      <c r="A84" s="15" t="s">
        <v>108</v>
      </c>
      <c r="B84" s="13" t="s">
        <v>293</v>
      </c>
      <c r="C84" s="313"/>
      <c r="D84" s="313"/>
      <c r="E84" s="334"/>
    </row>
    <row r="85" spans="1:5" ht="12" customHeight="1">
      <c r="A85" s="15" t="s">
        <v>117</v>
      </c>
      <c r="B85" s="21" t="s">
        <v>294</v>
      </c>
      <c r="C85" s="313">
        <v>54319</v>
      </c>
      <c r="D85" s="315">
        <v>22565</v>
      </c>
      <c r="E85" s="334">
        <v>28529</v>
      </c>
    </row>
    <row r="86" spans="1:5" ht="12" customHeight="1">
      <c r="A86" s="15" t="s">
        <v>109</v>
      </c>
      <c r="B86" s="9" t="s">
        <v>344</v>
      </c>
      <c r="C86" s="313"/>
      <c r="D86" s="319"/>
      <c r="E86" s="334"/>
    </row>
    <row r="87" spans="1:5" ht="12" customHeight="1">
      <c r="A87" s="15" t="s">
        <v>110</v>
      </c>
      <c r="B87" s="178" t="s">
        <v>345</v>
      </c>
      <c r="C87" s="351">
        <v>12203</v>
      </c>
      <c r="D87" s="351">
        <v>14517</v>
      </c>
      <c r="E87" s="334">
        <v>12378</v>
      </c>
    </row>
    <row r="88" spans="1:5" ht="12" customHeight="1">
      <c r="A88" s="15" t="s">
        <v>118</v>
      </c>
      <c r="B88" s="178" t="s">
        <v>346</v>
      </c>
      <c r="C88" s="351"/>
      <c r="D88" s="351"/>
      <c r="E88" s="334"/>
    </row>
    <row r="89" spans="1:5" ht="12" customHeight="1">
      <c r="A89" s="15" t="s">
        <v>119</v>
      </c>
      <c r="B89" s="179" t="s">
        <v>347</v>
      </c>
      <c r="C89" s="319">
        <v>4236</v>
      </c>
      <c r="D89" s="319">
        <v>14769</v>
      </c>
      <c r="E89" s="334">
        <v>14458</v>
      </c>
    </row>
    <row r="90" spans="1:5" ht="12" customHeight="1">
      <c r="A90" s="15" t="s">
        <v>120</v>
      </c>
      <c r="B90" s="179" t="s">
        <v>348</v>
      </c>
      <c r="C90" s="319">
        <v>37133</v>
      </c>
      <c r="D90" s="319">
        <v>545</v>
      </c>
      <c r="E90" s="334">
        <v>29456</v>
      </c>
    </row>
    <row r="91" spans="1:5" ht="12" customHeight="1">
      <c r="A91" s="14" t="s">
        <v>121</v>
      </c>
      <c r="B91" s="180" t="s">
        <v>349</v>
      </c>
      <c r="C91" s="319"/>
      <c r="D91" s="319"/>
      <c r="E91" s="334"/>
    </row>
    <row r="92" spans="1:5" ht="12" customHeight="1">
      <c r="A92" s="15" t="s">
        <v>123</v>
      </c>
      <c r="B92" s="180" t="s">
        <v>350</v>
      </c>
      <c r="C92" s="319">
        <v>747</v>
      </c>
      <c r="D92" s="319"/>
      <c r="E92" s="334">
        <v>0</v>
      </c>
    </row>
    <row r="93" spans="1:5" ht="12" customHeight="1" thickBot="1">
      <c r="A93" s="20" t="s">
        <v>295</v>
      </c>
      <c r="B93" s="181" t="s">
        <v>351</v>
      </c>
      <c r="C93" s="349"/>
      <c r="D93" s="349"/>
      <c r="E93" s="350"/>
    </row>
    <row r="94" spans="1:5" ht="12" customHeight="1" thickBot="1">
      <c r="A94" s="22" t="s">
        <v>4</v>
      </c>
      <c r="B94" s="37" t="s">
        <v>296</v>
      </c>
      <c r="C94" s="326">
        <f>SUM(C95:C101)</f>
        <v>37336</v>
      </c>
      <c r="D94" s="326">
        <f>SUM(D95:D101)</f>
        <v>19191</v>
      </c>
      <c r="E94" s="326">
        <f>SUM(E95:E101)</f>
        <v>12186</v>
      </c>
    </row>
    <row r="95" spans="1:5" ht="12" customHeight="1">
      <c r="A95" s="17" t="s">
        <v>111</v>
      </c>
      <c r="B95" s="9" t="s">
        <v>297</v>
      </c>
      <c r="C95" s="318">
        <v>1735</v>
      </c>
      <c r="D95" s="318"/>
      <c r="E95" s="333">
        <v>261</v>
      </c>
    </row>
    <row r="96" spans="1:5" ht="12" customHeight="1">
      <c r="A96" s="17" t="s">
        <v>112</v>
      </c>
      <c r="B96" s="9" t="s">
        <v>298</v>
      </c>
      <c r="C96" s="313">
        <v>34752</v>
      </c>
      <c r="D96" s="313">
        <v>19191</v>
      </c>
      <c r="E96" s="328">
        <v>11925</v>
      </c>
    </row>
    <row r="97" spans="1:5" ht="12" customHeight="1">
      <c r="A97" s="17" t="s">
        <v>113</v>
      </c>
      <c r="B97" s="9" t="s">
        <v>299</v>
      </c>
      <c r="C97" s="313"/>
      <c r="D97" s="313"/>
      <c r="E97" s="328"/>
    </row>
    <row r="98" spans="1:5" ht="12" customHeight="1">
      <c r="A98" s="17" t="s">
        <v>114</v>
      </c>
      <c r="B98" s="9" t="s">
        <v>300</v>
      </c>
      <c r="C98" s="313"/>
      <c r="D98" s="313"/>
      <c r="E98" s="328"/>
    </row>
    <row r="99" spans="1:5" ht="12" customHeight="1">
      <c r="A99" s="17" t="s">
        <v>115</v>
      </c>
      <c r="B99" s="9" t="s">
        <v>305</v>
      </c>
      <c r="C99" s="313"/>
      <c r="D99" s="313"/>
      <c r="E99" s="328"/>
    </row>
    <row r="100" spans="1:5" ht="24" customHeight="1">
      <c r="A100" s="17" t="s">
        <v>122</v>
      </c>
      <c r="B100" s="9" t="s">
        <v>306</v>
      </c>
      <c r="C100" s="313"/>
      <c r="D100" s="313"/>
      <c r="E100" s="328"/>
    </row>
    <row r="101" spans="1:5" ht="12" customHeight="1">
      <c r="A101" s="17" t="s">
        <v>127</v>
      </c>
      <c r="B101" s="9" t="s">
        <v>307</v>
      </c>
      <c r="C101" s="313">
        <v>849</v>
      </c>
      <c r="D101" s="313"/>
      <c r="E101" s="328"/>
    </row>
    <row r="102" spans="1:5" ht="12" customHeight="1">
      <c r="A102" s="17" t="s">
        <v>301</v>
      </c>
      <c r="B102" s="9" t="s">
        <v>340</v>
      </c>
      <c r="C102" s="313"/>
      <c r="D102" s="313"/>
      <c r="E102" s="328"/>
    </row>
    <row r="103" spans="1:5" ht="12" customHeight="1">
      <c r="A103" s="17" t="s">
        <v>302</v>
      </c>
      <c r="B103" s="178" t="s">
        <v>341</v>
      </c>
      <c r="C103" s="352"/>
      <c r="D103" s="352"/>
      <c r="E103" s="328"/>
    </row>
    <row r="104" spans="1:5" ht="12" customHeight="1">
      <c r="A104" s="14" t="s">
        <v>303</v>
      </c>
      <c r="B104" s="178" t="s">
        <v>342</v>
      </c>
      <c r="C104" s="351"/>
      <c r="D104" s="351"/>
      <c r="E104" s="334"/>
    </row>
    <row r="105" spans="1:5" ht="12" customHeight="1" thickBot="1">
      <c r="A105" s="18" t="s">
        <v>304</v>
      </c>
      <c r="B105" s="178" t="s">
        <v>343</v>
      </c>
      <c r="C105" s="351"/>
      <c r="D105" s="351"/>
      <c r="E105" s="334"/>
    </row>
    <row r="106" spans="1:5" ht="12" customHeight="1" thickBot="1">
      <c r="A106" s="22" t="s">
        <v>5</v>
      </c>
      <c r="B106" s="37" t="s">
        <v>308</v>
      </c>
      <c r="C106" s="321"/>
      <c r="D106" s="321"/>
      <c r="E106" s="353"/>
    </row>
    <row r="107" spans="1:5" ht="12" customHeight="1" thickBot="1">
      <c r="A107" s="22" t="s">
        <v>6</v>
      </c>
      <c r="B107" s="37" t="s">
        <v>309</v>
      </c>
      <c r="C107" s="326">
        <f>SUM(C108:C109)</f>
        <v>0</v>
      </c>
      <c r="D107" s="326">
        <f>SUM(D108:D109)</f>
        <v>0</v>
      </c>
      <c r="E107" s="327">
        <v>0</v>
      </c>
    </row>
    <row r="108" spans="1:5" ht="12" customHeight="1">
      <c r="A108" s="17" t="s">
        <v>87</v>
      </c>
      <c r="B108" s="11" t="s">
        <v>54</v>
      </c>
      <c r="C108" s="318"/>
      <c r="D108" s="318"/>
      <c r="E108" s="333">
        <v>0</v>
      </c>
    </row>
    <row r="109" spans="1:5" ht="12" customHeight="1" thickBot="1">
      <c r="A109" s="15" t="s">
        <v>88</v>
      </c>
      <c r="B109" s="9" t="s">
        <v>55</v>
      </c>
      <c r="C109" s="313"/>
      <c r="D109" s="313"/>
      <c r="E109" s="328"/>
    </row>
    <row r="110" spans="1:5" ht="12" customHeight="1" thickBot="1">
      <c r="A110" s="22" t="s">
        <v>7</v>
      </c>
      <c r="B110" s="158" t="s">
        <v>178</v>
      </c>
      <c r="C110" s="326">
        <f>+C80+C94+C106+C107</f>
        <v>206856</v>
      </c>
      <c r="D110" s="326">
        <f>+D80+D94+D106+D107</f>
        <v>183107</v>
      </c>
      <c r="E110" s="327">
        <f>+E80+E94+E106+E107</f>
        <v>190917</v>
      </c>
    </row>
    <row r="111" spans="1:5" ht="12" customHeight="1" thickBot="1">
      <c r="A111" s="22" t="s">
        <v>8</v>
      </c>
      <c r="B111" s="37" t="s">
        <v>310</v>
      </c>
      <c r="C111" s="326">
        <f>SUM(C112,C121)</f>
        <v>-3106</v>
      </c>
      <c r="D111" s="326">
        <f>SUM(D112,D121)</f>
        <v>26176</v>
      </c>
      <c r="E111" s="327">
        <f>SUM(E112,E121)</f>
        <v>0</v>
      </c>
    </row>
    <row r="112" spans="1:5" ht="12" customHeight="1">
      <c r="A112" s="17" t="s">
        <v>92</v>
      </c>
      <c r="B112" s="29" t="s">
        <v>317</v>
      </c>
      <c r="C112" s="374">
        <f>SUM(C113:C120)</f>
        <v>-3106</v>
      </c>
      <c r="D112" s="374">
        <f>SUM(D113:D120)</f>
        <v>26176</v>
      </c>
      <c r="E112" s="375">
        <f>SUM(E113:E120)</f>
        <v>0</v>
      </c>
    </row>
    <row r="113" spans="1:5" ht="12" customHeight="1">
      <c r="A113" s="17" t="s">
        <v>95</v>
      </c>
      <c r="B113" s="160" t="s">
        <v>318</v>
      </c>
      <c r="C113" s="318"/>
      <c r="D113" s="318"/>
      <c r="E113" s="328"/>
    </row>
    <row r="114" spans="1:5" ht="12" customHeight="1">
      <c r="A114" s="17" t="s">
        <v>96</v>
      </c>
      <c r="B114" s="160" t="s">
        <v>319</v>
      </c>
      <c r="C114" s="318"/>
      <c r="D114" s="318">
        <v>489</v>
      </c>
      <c r="E114" s="328"/>
    </row>
    <row r="115" spans="1:5" ht="12" customHeight="1">
      <c r="A115" s="17" t="s">
        <v>97</v>
      </c>
      <c r="B115" s="160" t="s">
        <v>180</v>
      </c>
      <c r="C115" s="318"/>
      <c r="D115" s="318">
        <v>11673</v>
      </c>
      <c r="E115" s="328"/>
    </row>
    <row r="116" spans="1:5" ht="12" customHeight="1">
      <c r="A116" s="17" t="s">
        <v>98</v>
      </c>
      <c r="B116" s="160" t="s">
        <v>181</v>
      </c>
      <c r="C116" s="318"/>
      <c r="D116" s="318"/>
      <c r="E116" s="328"/>
    </row>
    <row r="117" spans="1:5" ht="12" customHeight="1">
      <c r="A117" s="17" t="s">
        <v>241</v>
      </c>
      <c r="B117" s="160" t="s">
        <v>320</v>
      </c>
      <c r="C117" s="318"/>
      <c r="D117" s="318"/>
      <c r="E117" s="328"/>
    </row>
    <row r="118" spans="1:5" ht="12" customHeight="1">
      <c r="A118" s="17" t="s">
        <v>311</v>
      </c>
      <c r="B118" s="160" t="s">
        <v>321</v>
      </c>
      <c r="C118" s="318"/>
      <c r="D118" s="318"/>
      <c r="E118" s="328"/>
    </row>
    <row r="119" spans="1:5" ht="12" customHeight="1">
      <c r="A119" s="17" t="s">
        <v>312</v>
      </c>
      <c r="B119" s="160" t="s">
        <v>322</v>
      </c>
      <c r="C119" s="318"/>
      <c r="D119" s="318"/>
      <c r="E119" s="328"/>
    </row>
    <row r="120" spans="1:5" ht="12" customHeight="1">
      <c r="A120" s="17" t="s">
        <v>313</v>
      </c>
      <c r="B120" s="160" t="s">
        <v>152</v>
      </c>
      <c r="C120" s="318">
        <v>-3106</v>
      </c>
      <c r="D120" s="318">
        <v>14014</v>
      </c>
      <c r="E120" s="328"/>
    </row>
    <row r="121" spans="1:5" ht="12" customHeight="1">
      <c r="A121" s="17" t="s">
        <v>93</v>
      </c>
      <c r="B121" s="29" t="s">
        <v>323</v>
      </c>
      <c r="C121" s="374">
        <f>SUM(C122:C129)</f>
        <v>0</v>
      </c>
      <c r="D121" s="374">
        <f>SUM(D122:D129)</f>
        <v>0</v>
      </c>
      <c r="E121" s="375">
        <f>SUM(E122:E129)</f>
        <v>0</v>
      </c>
    </row>
    <row r="122" spans="1:5" ht="12" customHeight="1">
      <c r="A122" s="17" t="s">
        <v>101</v>
      </c>
      <c r="B122" s="160" t="s">
        <v>318</v>
      </c>
      <c r="C122" s="318"/>
      <c r="D122" s="318"/>
      <c r="E122" s="328"/>
    </row>
    <row r="123" spans="1:5" ht="12" customHeight="1">
      <c r="A123" s="17" t="s">
        <v>102</v>
      </c>
      <c r="B123" s="160" t="s">
        <v>324</v>
      </c>
      <c r="C123" s="318"/>
      <c r="D123" s="318"/>
      <c r="E123" s="328"/>
    </row>
    <row r="124" spans="1:5" ht="12" customHeight="1">
      <c r="A124" s="17" t="s">
        <v>103</v>
      </c>
      <c r="B124" s="160" t="s">
        <v>180</v>
      </c>
      <c r="C124" s="318"/>
      <c r="D124" s="318"/>
      <c r="E124" s="328"/>
    </row>
    <row r="125" spans="1:5" ht="12" customHeight="1">
      <c r="A125" s="17" t="s">
        <v>104</v>
      </c>
      <c r="B125" s="160" t="s">
        <v>181</v>
      </c>
      <c r="C125" s="313"/>
      <c r="D125" s="313"/>
      <c r="E125" s="330"/>
    </row>
    <row r="126" spans="1:5" ht="12" customHeight="1">
      <c r="A126" s="17" t="s">
        <v>242</v>
      </c>
      <c r="B126" s="160" t="s">
        <v>320</v>
      </c>
      <c r="C126" s="318"/>
      <c r="D126" s="318"/>
      <c r="E126" s="328"/>
    </row>
    <row r="127" spans="1:5" ht="12" customHeight="1">
      <c r="A127" s="17" t="s">
        <v>314</v>
      </c>
      <c r="B127" s="160" t="s">
        <v>325</v>
      </c>
      <c r="C127" s="313"/>
      <c r="D127" s="313"/>
      <c r="E127" s="334"/>
    </row>
    <row r="128" spans="1:5" ht="12" customHeight="1">
      <c r="A128" s="17" t="s">
        <v>315</v>
      </c>
      <c r="B128" s="160" t="s">
        <v>322</v>
      </c>
      <c r="C128" s="313"/>
      <c r="D128" s="313"/>
      <c r="E128" s="334"/>
    </row>
    <row r="129" spans="1:5" ht="12" customHeight="1" thickBot="1">
      <c r="A129" s="17" t="s">
        <v>316</v>
      </c>
      <c r="B129" s="160" t="s">
        <v>326</v>
      </c>
      <c r="C129" s="315"/>
      <c r="D129" s="315"/>
      <c r="E129" s="354"/>
    </row>
    <row r="130" spans="1:11" ht="15" customHeight="1" thickBot="1">
      <c r="A130" s="22" t="s">
        <v>9</v>
      </c>
      <c r="B130" s="45" t="s">
        <v>179</v>
      </c>
      <c r="C130" s="326">
        <f>SUM(C110,C111)</f>
        <v>203750</v>
      </c>
      <c r="D130" s="326">
        <f>SUM(D110,D111)</f>
        <v>209283</v>
      </c>
      <c r="E130" s="327">
        <f>SUM(E110,E111)</f>
        <v>190917</v>
      </c>
      <c r="H130" s="55"/>
      <c r="I130" s="162"/>
      <c r="J130" s="162"/>
      <c r="K130" s="162"/>
    </row>
    <row r="131" spans="1:5" s="2" customFormat="1" ht="12.75" customHeight="1">
      <c r="A131" s="926"/>
      <c r="B131" s="926"/>
      <c r="C131" s="926"/>
      <c r="D131" s="926"/>
      <c r="E131" s="926"/>
    </row>
  </sheetData>
  <sheetProtection/>
  <mergeCells count="5">
    <mergeCell ref="A131:E131"/>
    <mergeCell ref="A2:B2"/>
    <mergeCell ref="A74:E74"/>
    <mergeCell ref="A76:E76"/>
    <mergeCell ref="A77:B7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
&amp;U
Cikó Község Önkormányzata
2012. ÉVI MÉRLEGE&amp;R&amp;"Times New Roman CE,Félkövér dőlt"&amp;11 1. számú tájékoztató tábla</oddHeader>
  </headerFooter>
  <rowBreaks count="1" manualBreakCount="1">
    <brk id="7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8" sqref="I8"/>
    </sheetView>
  </sheetViews>
  <sheetFormatPr defaultColWidth="9.00390625" defaultRowHeight="12.75"/>
  <cols>
    <col min="1" max="1" width="6.875" style="59" customWidth="1"/>
    <col min="2" max="2" width="49.625" style="58" customWidth="1"/>
    <col min="3" max="8" width="12.875" style="58" customWidth="1"/>
    <col min="9" max="9" width="13.875" style="58" customWidth="1"/>
    <col min="10" max="16384" width="9.375" style="58" customWidth="1"/>
  </cols>
  <sheetData>
    <row r="1" ht="33.75" customHeight="1" thickBot="1">
      <c r="I1" s="93" t="s">
        <v>57</v>
      </c>
    </row>
    <row r="2" spans="1:9" s="94" customFormat="1" ht="26.25" customHeight="1">
      <c r="A2" s="995" t="s">
        <v>68</v>
      </c>
      <c r="B2" s="990" t="s">
        <v>77</v>
      </c>
      <c r="C2" s="995" t="s">
        <v>78</v>
      </c>
      <c r="D2" s="995" t="s">
        <v>425</v>
      </c>
      <c r="E2" s="992" t="s">
        <v>67</v>
      </c>
      <c r="F2" s="993"/>
      <c r="G2" s="993"/>
      <c r="H2" s="994"/>
      <c r="I2" s="990" t="s">
        <v>36</v>
      </c>
    </row>
    <row r="3" spans="1:9" s="95" customFormat="1" ht="32.25" customHeight="1" thickBot="1">
      <c r="A3" s="996"/>
      <c r="B3" s="991"/>
      <c r="C3" s="991"/>
      <c r="D3" s="996"/>
      <c r="E3" s="355" t="s">
        <v>192</v>
      </c>
      <c r="F3" s="356" t="s">
        <v>205</v>
      </c>
      <c r="G3" s="356" t="s">
        <v>371</v>
      </c>
      <c r="H3" s="357" t="s">
        <v>374</v>
      </c>
      <c r="I3" s="991"/>
    </row>
    <row r="4" spans="1:9" s="96" customFormat="1" ht="12.75" customHeight="1" thickBot="1">
      <c r="A4" s="358">
        <v>1</v>
      </c>
      <c r="B4" s="359">
        <v>2</v>
      </c>
      <c r="C4" s="360">
        <v>3</v>
      </c>
      <c r="D4" s="359">
        <v>4</v>
      </c>
      <c r="E4" s="358">
        <v>5</v>
      </c>
      <c r="F4" s="360">
        <v>6</v>
      </c>
      <c r="G4" s="360">
        <v>7</v>
      </c>
      <c r="H4" s="361">
        <v>8</v>
      </c>
      <c r="I4" s="362" t="s">
        <v>79</v>
      </c>
    </row>
    <row r="5" spans="1:9" ht="24.75" customHeight="1" thickBot="1">
      <c r="A5" s="363" t="s">
        <v>3</v>
      </c>
      <c r="B5" s="364" t="s">
        <v>426</v>
      </c>
      <c r="C5" s="372"/>
      <c r="D5" s="110"/>
      <c r="E5" s="111"/>
      <c r="F5" s="112"/>
      <c r="G5" s="112"/>
      <c r="H5" s="113"/>
      <c r="I5" s="97">
        <f aca="true" t="shared" si="0" ref="I5:I16">SUM(D5:H5)</f>
        <v>0</v>
      </c>
    </row>
    <row r="6" spans="1:9" ht="19.5" customHeight="1">
      <c r="A6" s="365" t="s">
        <v>4</v>
      </c>
      <c r="B6" s="101" t="s">
        <v>69</v>
      </c>
      <c r="C6" s="102"/>
      <c r="D6" s="103"/>
      <c r="E6" s="104"/>
      <c r="F6" s="35"/>
      <c r="G6" s="35"/>
      <c r="H6" s="32"/>
      <c r="I6" s="366">
        <f t="shared" si="0"/>
        <v>0</v>
      </c>
    </row>
    <row r="7" spans="1:9" ht="19.5" customHeight="1" thickBot="1">
      <c r="A7" s="365" t="s">
        <v>5</v>
      </c>
      <c r="B7" s="101" t="s">
        <v>69</v>
      </c>
      <c r="C7" s="102"/>
      <c r="D7" s="103"/>
      <c r="E7" s="104"/>
      <c r="F7" s="35"/>
      <c r="G7" s="35"/>
      <c r="H7" s="32"/>
      <c r="I7" s="366">
        <f t="shared" si="0"/>
        <v>0</v>
      </c>
    </row>
    <row r="8" spans="1:9" ht="25.5" customHeight="1" thickBot="1">
      <c r="A8" s="363" t="s">
        <v>6</v>
      </c>
      <c r="B8" s="364" t="s">
        <v>427</v>
      </c>
      <c r="C8" s="373"/>
      <c r="D8" s="110"/>
      <c r="E8" s="111"/>
      <c r="F8" s="112"/>
      <c r="G8" s="112"/>
      <c r="H8" s="113"/>
      <c r="I8" s="97">
        <f t="shared" si="0"/>
        <v>0</v>
      </c>
    </row>
    <row r="9" spans="1:9" ht="19.5" customHeight="1">
      <c r="A9" s="365" t="s">
        <v>7</v>
      </c>
      <c r="B9" s="101" t="s">
        <v>69</v>
      </c>
      <c r="C9" s="102"/>
      <c r="D9" s="103"/>
      <c r="E9" s="104"/>
      <c r="F9" s="35"/>
      <c r="G9" s="35"/>
      <c r="H9" s="32"/>
      <c r="I9" s="366">
        <f t="shared" si="0"/>
        <v>0</v>
      </c>
    </row>
    <row r="10" spans="1:9" ht="19.5" customHeight="1" thickBot="1">
      <c r="A10" s="365" t="s">
        <v>8</v>
      </c>
      <c r="B10" s="101" t="s">
        <v>69</v>
      </c>
      <c r="C10" s="102"/>
      <c r="D10" s="103"/>
      <c r="E10" s="104"/>
      <c r="F10" s="35"/>
      <c r="G10" s="35"/>
      <c r="H10" s="32"/>
      <c r="I10" s="366">
        <f t="shared" si="0"/>
        <v>0</v>
      </c>
    </row>
    <row r="11" spans="1:9" ht="19.5" customHeight="1" thickBot="1">
      <c r="A11" s="363" t="s">
        <v>9</v>
      </c>
      <c r="B11" s="364" t="s">
        <v>428</v>
      </c>
      <c r="C11" s="373"/>
      <c r="D11" s="110"/>
      <c r="E11" s="111"/>
      <c r="F11" s="112"/>
      <c r="G11" s="112"/>
      <c r="H11" s="113"/>
      <c r="I11" s="97">
        <f t="shared" si="0"/>
        <v>0</v>
      </c>
    </row>
    <row r="12" spans="1:9" ht="19.5" customHeight="1" thickBot="1">
      <c r="A12" s="365" t="s">
        <v>10</v>
      </c>
      <c r="B12" s="101" t="s">
        <v>69</v>
      </c>
      <c r="C12" s="102"/>
      <c r="D12" s="103"/>
      <c r="E12" s="104"/>
      <c r="F12" s="35"/>
      <c r="G12" s="35"/>
      <c r="H12" s="32"/>
      <c r="I12" s="366">
        <f t="shared" si="0"/>
        <v>0</v>
      </c>
    </row>
    <row r="13" spans="1:10" ht="19.5" customHeight="1" thickBot="1">
      <c r="A13" s="363" t="s">
        <v>11</v>
      </c>
      <c r="B13" s="364" t="s">
        <v>429</v>
      </c>
      <c r="C13" s="373"/>
      <c r="D13" s="110"/>
      <c r="E13" s="111"/>
      <c r="F13" s="112"/>
      <c r="G13" s="112"/>
      <c r="H13" s="113"/>
      <c r="I13" s="97">
        <f t="shared" si="0"/>
        <v>0</v>
      </c>
      <c r="J13" s="105"/>
    </row>
    <row r="14" spans="1:9" ht="19.5" customHeight="1" thickBot="1">
      <c r="A14" s="367" t="s">
        <v>12</v>
      </c>
      <c r="B14" s="106" t="s">
        <v>69</v>
      </c>
      <c r="C14" s="107"/>
      <c r="D14" s="108"/>
      <c r="E14" s="109"/>
      <c r="F14" s="36"/>
      <c r="G14" s="36"/>
      <c r="H14" s="34"/>
      <c r="I14" s="368">
        <f t="shared" si="0"/>
        <v>0</v>
      </c>
    </row>
    <row r="15" spans="1:9" ht="19.5" customHeight="1" thickBot="1">
      <c r="A15" s="363" t="s">
        <v>13</v>
      </c>
      <c r="B15" s="369" t="s">
        <v>430</v>
      </c>
      <c r="C15" s="373"/>
      <c r="D15" s="110"/>
      <c r="E15" s="111"/>
      <c r="F15" s="112"/>
      <c r="G15" s="112"/>
      <c r="H15" s="113"/>
      <c r="I15" s="97">
        <f t="shared" si="0"/>
        <v>0</v>
      </c>
    </row>
    <row r="16" spans="1:9" ht="19.5" customHeight="1" thickBot="1">
      <c r="A16" s="370" t="s">
        <v>14</v>
      </c>
      <c r="B16" s="114" t="s">
        <v>69</v>
      </c>
      <c r="C16" s="115"/>
      <c r="D16" s="116"/>
      <c r="E16" s="117"/>
      <c r="F16" s="118"/>
      <c r="G16" s="118"/>
      <c r="H16" s="33"/>
      <c r="I16" s="371">
        <f t="shared" si="0"/>
        <v>0</v>
      </c>
    </row>
    <row r="17" spans="1:9" ht="19.5" customHeight="1" thickBot="1">
      <c r="A17" s="988" t="s">
        <v>162</v>
      </c>
      <c r="B17" s="989"/>
      <c r="C17" s="155"/>
      <c r="D17" s="97">
        <f>D5+D8+D11+D13+D15</f>
        <v>0</v>
      </c>
      <c r="E17" s="98">
        <f>E5+E8+E11+E13+E15</f>
        <v>0</v>
      </c>
      <c r="F17" s="99">
        <f>F5+F8+F11+F13+F15</f>
        <v>0</v>
      </c>
      <c r="G17" s="99">
        <f>G5+G8+G11+G13+G15</f>
        <v>0</v>
      </c>
      <c r="H17" s="100">
        <f>H5+H8+H11+H13+H15</f>
        <v>0</v>
      </c>
      <c r="I17" s="97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D20" sqref="D20"/>
    </sheetView>
  </sheetViews>
  <sheetFormatPr defaultColWidth="9.00390625" defaultRowHeight="12.75"/>
  <cols>
    <col min="1" max="1" width="5.875" style="132" customWidth="1"/>
    <col min="2" max="2" width="54.875" style="5" customWidth="1"/>
    <col min="3" max="4" width="17.625" style="5" customWidth="1"/>
    <col min="5" max="16384" width="9.375" style="5" customWidth="1"/>
  </cols>
  <sheetData>
    <row r="1" spans="1:4" s="120" customFormat="1" ht="15.75" thickBot="1">
      <c r="A1" s="119"/>
      <c r="D1" s="60" t="s">
        <v>57</v>
      </c>
    </row>
    <row r="2" spans="1:4" s="122" customFormat="1" ht="48" customHeight="1" thickBot="1">
      <c r="A2" s="121" t="s">
        <v>1</v>
      </c>
      <c r="B2" s="255" t="s">
        <v>2</v>
      </c>
      <c r="C2" s="255" t="s">
        <v>70</v>
      </c>
      <c r="D2" s="256" t="s">
        <v>71</v>
      </c>
    </row>
    <row r="3" spans="1:4" s="122" customFormat="1" ht="13.5" customHeight="1" thickBot="1">
      <c r="A3" s="49">
        <v>1</v>
      </c>
      <c r="B3" s="257">
        <v>2</v>
      </c>
      <c r="C3" s="257">
        <v>3</v>
      </c>
      <c r="D3" s="258">
        <v>4</v>
      </c>
    </row>
    <row r="4" spans="1:4" ht="18" customHeight="1">
      <c r="A4" s="170" t="s">
        <v>3</v>
      </c>
      <c r="B4" s="259" t="s">
        <v>201</v>
      </c>
      <c r="C4" s="168">
        <v>0</v>
      </c>
      <c r="D4" s="123">
        <v>0</v>
      </c>
    </row>
    <row r="5" spans="1:4" ht="18" customHeight="1">
      <c r="A5" s="124" t="s">
        <v>4</v>
      </c>
      <c r="B5" s="260" t="s">
        <v>202</v>
      </c>
      <c r="C5" s="169"/>
      <c r="D5" s="126"/>
    </row>
    <row r="6" spans="1:4" ht="18" customHeight="1">
      <c r="A6" s="124" t="s">
        <v>5</v>
      </c>
      <c r="B6" s="260" t="s">
        <v>128</v>
      </c>
      <c r="C6" s="169"/>
      <c r="D6" s="126"/>
    </row>
    <row r="7" spans="1:4" ht="18" customHeight="1">
      <c r="A7" s="124" t="s">
        <v>6</v>
      </c>
      <c r="B7" s="260" t="s">
        <v>129</v>
      </c>
      <c r="C7" s="169"/>
      <c r="D7" s="126"/>
    </row>
    <row r="8" spans="1:4" ht="18" customHeight="1">
      <c r="A8" s="124" t="s">
        <v>7</v>
      </c>
      <c r="B8" s="260" t="s">
        <v>193</v>
      </c>
      <c r="C8" s="169"/>
      <c r="D8" s="126"/>
    </row>
    <row r="9" spans="1:4" ht="18" customHeight="1">
      <c r="A9" s="124" t="s">
        <v>8</v>
      </c>
      <c r="B9" s="260" t="s">
        <v>194</v>
      </c>
      <c r="C9" s="169"/>
      <c r="D9" s="126"/>
    </row>
    <row r="10" spans="1:4" ht="18" customHeight="1">
      <c r="A10" s="124" t="s">
        <v>9</v>
      </c>
      <c r="B10" s="261" t="s">
        <v>195</v>
      </c>
      <c r="C10" s="169"/>
      <c r="D10" s="126"/>
    </row>
    <row r="11" spans="1:4" ht="18" customHeight="1">
      <c r="A11" s="124" t="s">
        <v>10</v>
      </c>
      <c r="B11" s="261" t="s">
        <v>196</v>
      </c>
      <c r="C11" s="169"/>
      <c r="D11" s="126"/>
    </row>
    <row r="12" spans="1:4" ht="18" customHeight="1">
      <c r="A12" s="124" t="s">
        <v>11</v>
      </c>
      <c r="B12" s="261" t="s">
        <v>197</v>
      </c>
      <c r="C12" s="169">
        <v>220</v>
      </c>
      <c r="D12" s="126">
        <v>260</v>
      </c>
    </row>
    <row r="13" spans="1:4" ht="18" customHeight="1">
      <c r="A13" s="124" t="s">
        <v>12</v>
      </c>
      <c r="B13" s="261" t="s">
        <v>198</v>
      </c>
      <c r="C13" s="169"/>
      <c r="D13" s="126"/>
    </row>
    <row r="14" spans="1:4" ht="18" customHeight="1">
      <c r="A14" s="124" t="s">
        <v>13</v>
      </c>
      <c r="B14" s="261" t="s">
        <v>199</v>
      </c>
      <c r="C14" s="169"/>
      <c r="D14" s="126"/>
    </row>
    <row r="15" spans="1:4" ht="22.5" customHeight="1">
      <c r="A15" s="124" t="s">
        <v>14</v>
      </c>
      <c r="B15" s="261" t="s">
        <v>200</v>
      </c>
      <c r="C15" s="169"/>
      <c r="D15" s="126"/>
    </row>
    <row r="16" spans="1:4" ht="18" customHeight="1">
      <c r="A16" s="124" t="s">
        <v>15</v>
      </c>
      <c r="B16" s="260" t="s">
        <v>130</v>
      </c>
      <c r="C16" s="169"/>
      <c r="D16" s="126"/>
    </row>
    <row r="17" spans="1:4" ht="18" customHeight="1">
      <c r="A17" s="124" t="s">
        <v>16</v>
      </c>
      <c r="B17" s="260" t="s">
        <v>131</v>
      </c>
      <c r="C17" s="169"/>
      <c r="D17" s="126"/>
    </row>
    <row r="18" spans="1:4" ht="18" customHeight="1">
      <c r="A18" s="124" t="s">
        <v>17</v>
      </c>
      <c r="B18" s="260" t="s">
        <v>132</v>
      </c>
      <c r="C18" s="169"/>
      <c r="D18" s="126"/>
    </row>
    <row r="19" spans="1:4" ht="18" customHeight="1">
      <c r="A19" s="124" t="s">
        <v>18</v>
      </c>
      <c r="B19" s="260" t="s">
        <v>535</v>
      </c>
      <c r="C19" s="169">
        <v>2643</v>
      </c>
      <c r="D19" s="126"/>
    </row>
    <row r="20" spans="1:4" ht="18" customHeight="1">
      <c r="A20" s="124" t="s">
        <v>19</v>
      </c>
      <c r="B20" s="260" t="s">
        <v>133</v>
      </c>
      <c r="C20" s="169"/>
      <c r="D20" s="126"/>
    </row>
    <row r="21" spans="1:4" ht="18" customHeight="1">
      <c r="A21" s="124" t="s">
        <v>20</v>
      </c>
      <c r="B21" s="156"/>
      <c r="C21" s="125"/>
      <c r="D21" s="126"/>
    </row>
    <row r="22" spans="1:4" ht="18" customHeight="1">
      <c r="A22" s="124" t="s">
        <v>21</v>
      </c>
      <c r="B22" s="127"/>
      <c r="C22" s="125"/>
      <c r="D22" s="126"/>
    </row>
    <row r="23" spans="1:4" ht="18" customHeight="1">
      <c r="A23" s="124" t="s">
        <v>22</v>
      </c>
      <c r="B23" s="127"/>
      <c r="C23" s="125"/>
      <c r="D23" s="126"/>
    </row>
    <row r="24" spans="1:4" ht="18" customHeight="1">
      <c r="A24" s="124" t="s">
        <v>23</v>
      </c>
      <c r="B24" s="127"/>
      <c r="C24" s="125"/>
      <c r="D24" s="126"/>
    </row>
    <row r="25" spans="1:4" ht="18" customHeight="1">
      <c r="A25" s="124" t="s">
        <v>24</v>
      </c>
      <c r="B25" s="127"/>
      <c r="C25" s="125"/>
      <c r="D25" s="126"/>
    </row>
    <row r="26" spans="1:4" ht="18" customHeight="1">
      <c r="A26" s="124" t="s">
        <v>25</v>
      </c>
      <c r="B26" s="127"/>
      <c r="C26" s="125"/>
      <c r="D26" s="126"/>
    </row>
    <row r="27" spans="1:4" ht="18" customHeight="1">
      <c r="A27" s="124" t="s">
        <v>26</v>
      </c>
      <c r="B27" s="127"/>
      <c r="C27" s="125"/>
      <c r="D27" s="126"/>
    </row>
    <row r="28" spans="1:4" ht="18" customHeight="1">
      <c r="A28" s="124" t="s">
        <v>27</v>
      </c>
      <c r="B28" s="127"/>
      <c r="C28" s="125"/>
      <c r="D28" s="126"/>
    </row>
    <row r="29" spans="1:4" ht="18" customHeight="1" thickBot="1">
      <c r="A29" s="171" t="s">
        <v>28</v>
      </c>
      <c r="B29" s="128"/>
      <c r="C29" s="129"/>
      <c r="D29" s="130"/>
    </row>
    <row r="30" spans="1:4" ht="18" customHeight="1" thickBot="1">
      <c r="A30" s="50" t="s">
        <v>29</v>
      </c>
      <c r="B30" s="264" t="s">
        <v>40</v>
      </c>
      <c r="C30" s="265">
        <f>SUM(C4:C29)</f>
        <v>2863</v>
      </c>
      <c r="D30" s="266">
        <f>SUM(D4:D29)</f>
        <v>260</v>
      </c>
    </row>
    <row r="31" spans="1:4" ht="8.25" customHeight="1">
      <c r="A31" s="131"/>
      <c r="B31" s="997"/>
      <c r="C31" s="997"/>
      <c r="D31" s="997"/>
    </row>
  </sheetData>
  <sheetProtection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D39" sqref="D39"/>
    </sheetView>
  </sheetViews>
  <sheetFormatPr defaultColWidth="9.00390625" defaultRowHeight="12.75"/>
  <cols>
    <col min="1" max="1" width="6.875" style="58" customWidth="1"/>
    <col min="2" max="2" width="52.50390625" style="59" customWidth="1"/>
    <col min="3" max="3" width="16.625" style="58" customWidth="1"/>
    <col min="4" max="4" width="52.50390625" style="58" customWidth="1"/>
    <col min="5" max="5" width="16.625" style="58" customWidth="1"/>
    <col min="6" max="16384" width="9.375" style="58" customWidth="1"/>
  </cols>
  <sheetData>
    <row r="1" spans="2:6" ht="39.75" customHeight="1">
      <c r="B1" s="56" t="s">
        <v>183</v>
      </c>
      <c r="C1" s="57"/>
      <c r="D1" s="57"/>
      <c r="E1" s="57"/>
      <c r="F1" s="934" t="s">
        <v>570</v>
      </c>
    </row>
    <row r="2" spans="5:6" ht="14.25" thickBot="1">
      <c r="E2" s="60" t="s">
        <v>57</v>
      </c>
      <c r="F2" s="934"/>
    </row>
    <row r="3" spans="1:6" ht="18" customHeight="1" thickBot="1">
      <c r="A3" s="932" t="s">
        <v>68</v>
      </c>
      <c r="B3" s="461" t="s">
        <v>46</v>
      </c>
      <c r="C3" s="462"/>
      <c r="D3" s="461" t="s">
        <v>52</v>
      </c>
      <c r="E3" s="463"/>
      <c r="F3" s="934"/>
    </row>
    <row r="4" spans="1:6" s="61" customFormat="1" ht="35.25" customHeight="1" thickBot="1">
      <c r="A4" s="933"/>
      <c r="B4" s="464" t="s">
        <v>58</v>
      </c>
      <c r="C4" s="465" t="s">
        <v>486</v>
      </c>
      <c r="D4" s="464" t="s">
        <v>58</v>
      </c>
      <c r="E4" s="466" t="s">
        <v>486</v>
      </c>
      <c r="F4" s="934"/>
    </row>
    <row r="5" spans="1:6" s="164" customFormat="1" ht="12" customHeight="1" thickBot="1">
      <c r="A5" s="467">
        <v>1</v>
      </c>
      <c r="B5" s="464">
        <v>2</v>
      </c>
      <c r="C5" s="465" t="s">
        <v>5</v>
      </c>
      <c r="D5" s="464" t="s">
        <v>6</v>
      </c>
      <c r="E5" s="466" t="s">
        <v>7</v>
      </c>
      <c r="F5" s="934"/>
    </row>
    <row r="6" spans="1:6" ht="12.75" customHeight="1">
      <c r="A6" s="468" t="s">
        <v>3</v>
      </c>
      <c r="B6" s="469" t="s">
        <v>352</v>
      </c>
      <c r="C6" s="470">
        <v>65133</v>
      </c>
      <c r="D6" s="469" t="s">
        <v>59</v>
      </c>
      <c r="E6" s="471">
        <v>71601</v>
      </c>
      <c r="F6" s="934"/>
    </row>
    <row r="7" spans="1:6" ht="12.75" customHeight="1">
      <c r="A7" s="472" t="s">
        <v>4</v>
      </c>
      <c r="B7" s="473" t="s">
        <v>253</v>
      </c>
      <c r="C7" s="474"/>
      <c r="D7" s="473" t="s">
        <v>60</v>
      </c>
      <c r="E7" s="475">
        <v>18249</v>
      </c>
      <c r="F7" s="934"/>
    </row>
    <row r="8" spans="1:6" ht="12.75" customHeight="1">
      <c r="A8" s="472" t="s">
        <v>5</v>
      </c>
      <c r="B8" s="473" t="s">
        <v>226</v>
      </c>
      <c r="C8" s="474">
        <v>129</v>
      </c>
      <c r="D8" s="473" t="s">
        <v>61</v>
      </c>
      <c r="E8" s="475">
        <v>60352</v>
      </c>
      <c r="F8" s="934"/>
    </row>
    <row r="9" spans="1:6" ht="12.75" customHeight="1">
      <c r="A9" s="472" t="s">
        <v>6</v>
      </c>
      <c r="B9" s="476" t="s">
        <v>75</v>
      </c>
      <c r="C9" s="474">
        <v>71855</v>
      </c>
      <c r="D9" s="473" t="s">
        <v>294</v>
      </c>
      <c r="E9" s="475">
        <v>28529</v>
      </c>
      <c r="F9" s="934"/>
    </row>
    <row r="10" spans="1:6" ht="12.75" customHeight="1">
      <c r="A10" s="472" t="s">
        <v>7</v>
      </c>
      <c r="B10" s="473" t="s">
        <v>116</v>
      </c>
      <c r="C10" s="474">
        <v>20967</v>
      </c>
      <c r="D10" s="473" t="s">
        <v>35</v>
      </c>
      <c r="E10" s="475"/>
      <c r="F10" s="934"/>
    </row>
    <row r="11" spans="1:6" ht="12.75" customHeight="1">
      <c r="A11" s="472" t="s">
        <v>8</v>
      </c>
      <c r="B11" s="473" t="s">
        <v>51</v>
      </c>
      <c r="C11" s="477"/>
      <c r="D11" s="473"/>
      <c r="E11" s="475"/>
      <c r="F11" s="934"/>
    </row>
    <row r="12" spans="1:6" ht="12.75" customHeight="1">
      <c r="A12" s="472" t="s">
        <v>9</v>
      </c>
      <c r="B12" s="473" t="s">
        <v>126</v>
      </c>
      <c r="C12" s="474">
        <v>579</v>
      </c>
      <c r="D12" s="473"/>
      <c r="E12" s="475"/>
      <c r="F12" s="934"/>
    </row>
    <row r="13" spans="1:6" ht="12.75" customHeight="1">
      <c r="A13" s="472" t="s">
        <v>10</v>
      </c>
      <c r="B13" s="473" t="s">
        <v>191</v>
      </c>
      <c r="C13" s="474"/>
      <c r="D13" s="473"/>
      <c r="E13" s="475"/>
      <c r="F13" s="934"/>
    </row>
    <row r="14" spans="1:6" ht="12.75" customHeight="1">
      <c r="A14" s="472" t="s">
        <v>11</v>
      </c>
      <c r="B14" s="478" t="s">
        <v>461</v>
      </c>
      <c r="C14" s="477">
        <v>10295</v>
      </c>
      <c r="D14" s="473"/>
      <c r="E14" s="475"/>
      <c r="F14" s="934"/>
    </row>
    <row r="15" spans="1:6" ht="12.75" customHeight="1">
      <c r="A15" s="472" t="s">
        <v>12</v>
      </c>
      <c r="B15" s="473" t="s">
        <v>521</v>
      </c>
      <c r="C15" s="474">
        <v>30361</v>
      </c>
      <c r="D15" s="473"/>
      <c r="E15" s="475"/>
      <c r="F15" s="934"/>
    </row>
    <row r="16" spans="1:6" ht="12.75" customHeight="1">
      <c r="A16" s="472" t="s">
        <v>13</v>
      </c>
      <c r="B16" s="473" t="s">
        <v>481</v>
      </c>
      <c r="C16" s="474"/>
      <c r="D16" s="473"/>
      <c r="E16" s="475"/>
      <c r="F16" s="934"/>
    </row>
    <row r="17" spans="1:6" ht="12.75" customHeight="1" thickBot="1">
      <c r="A17" s="472" t="s">
        <v>14</v>
      </c>
      <c r="B17" s="479" t="s">
        <v>47</v>
      </c>
      <c r="C17" s="480">
        <v>4150</v>
      </c>
      <c r="D17" s="473"/>
      <c r="E17" s="481"/>
      <c r="F17" s="934"/>
    </row>
    <row r="18" spans="1:6" ht="15.75" customHeight="1" thickBot="1">
      <c r="A18" s="482" t="s">
        <v>15</v>
      </c>
      <c r="B18" s="483" t="s">
        <v>168</v>
      </c>
      <c r="C18" s="484">
        <f>SUM(C6:C17)</f>
        <v>203469</v>
      </c>
      <c r="D18" s="485" t="s">
        <v>169</v>
      </c>
      <c r="E18" s="486">
        <f>SUM(E6:E17)</f>
        <v>178731</v>
      </c>
      <c r="F18" s="934"/>
    </row>
    <row r="19" spans="1:6" ht="12.75" customHeight="1">
      <c r="A19" s="487" t="s">
        <v>16</v>
      </c>
      <c r="B19" s="488" t="s">
        <v>184</v>
      </c>
      <c r="C19" s="489"/>
      <c r="D19" s="473" t="s">
        <v>318</v>
      </c>
      <c r="E19" s="490"/>
      <c r="F19" s="934"/>
    </row>
    <row r="20" spans="1:6" ht="12.75" customHeight="1">
      <c r="A20" s="491" t="s">
        <v>17</v>
      </c>
      <c r="B20" s="492" t="s">
        <v>353</v>
      </c>
      <c r="C20" s="493"/>
      <c r="D20" s="473" t="s">
        <v>319</v>
      </c>
      <c r="E20" s="494"/>
      <c r="F20" s="934"/>
    </row>
    <row r="21" spans="1:6" ht="12.75" customHeight="1">
      <c r="A21" s="472" t="s">
        <v>18</v>
      </c>
      <c r="B21" s="473" t="s">
        <v>281</v>
      </c>
      <c r="C21" s="495"/>
      <c r="D21" s="473" t="s">
        <v>180</v>
      </c>
      <c r="E21" s="494"/>
      <c r="F21" s="934"/>
    </row>
    <row r="22" spans="1:6" ht="12.75" customHeight="1">
      <c r="A22" s="472" t="s">
        <v>19</v>
      </c>
      <c r="B22" s="473" t="s">
        <v>282</v>
      </c>
      <c r="C22" s="495">
        <v>0</v>
      </c>
      <c r="D22" s="473" t="s">
        <v>181</v>
      </c>
      <c r="E22" s="494"/>
      <c r="F22" s="934"/>
    </row>
    <row r="23" spans="1:6" ht="12.75" customHeight="1">
      <c r="A23" s="472" t="s">
        <v>20</v>
      </c>
      <c r="B23" s="473" t="s">
        <v>354</v>
      </c>
      <c r="C23" s="495"/>
      <c r="D23" s="496" t="s">
        <v>320</v>
      </c>
      <c r="E23" s="494"/>
      <c r="F23" s="934"/>
    </row>
    <row r="24" spans="1:6" ht="12.75" customHeight="1">
      <c r="A24" s="472" t="s">
        <v>21</v>
      </c>
      <c r="B24" s="473" t="s">
        <v>355</v>
      </c>
      <c r="C24" s="495"/>
      <c r="D24" s="473" t="s">
        <v>356</v>
      </c>
      <c r="E24" s="494"/>
      <c r="F24" s="934"/>
    </row>
    <row r="25" spans="1:6" ht="12.75" customHeight="1">
      <c r="A25" s="497" t="s">
        <v>22</v>
      </c>
      <c r="B25" s="496" t="s">
        <v>285</v>
      </c>
      <c r="C25" s="498"/>
      <c r="D25" s="469" t="s">
        <v>321</v>
      </c>
      <c r="E25" s="490"/>
      <c r="F25" s="934"/>
    </row>
    <row r="26" spans="1:6" ht="12.75" customHeight="1">
      <c r="A26" s="472" t="s">
        <v>23</v>
      </c>
      <c r="B26" s="473" t="s">
        <v>286</v>
      </c>
      <c r="C26" s="495"/>
      <c r="D26" s="473" t="s">
        <v>322</v>
      </c>
      <c r="E26" s="494"/>
      <c r="F26" s="934"/>
    </row>
    <row r="27" spans="1:6" ht="12.75" customHeight="1">
      <c r="A27" s="468" t="s">
        <v>24</v>
      </c>
      <c r="B27" s="469"/>
      <c r="C27" s="499"/>
      <c r="D27" s="469" t="s">
        <v>134</v>
      </c>
      <c r="E27" s="500"/>
      <c r="F27" s="934"/>
    </row>
    <row r="28" spans="1:6" ht="12.75" customHeight="1">
      <c r="A28" s="501" t="s">
        <v>25</v>
      </c>
      <c r="B28" s="479"/>
      <c r="C28" s="502"/>
      <c r="D28" s="479"/>
      <c r="E28" s="503"/>
      <c r="F28" s="934"/>
    </row>
    <row r="29" spans="1:6" ht="12.75" customHeight="1" thickBot="1">
      <c r="A29" s="504" t="s">
        <v>26</v>
      </c>
      <c r="B29" s="505"/>
      <c r="C29" s="506"/>
      <c r="D29" s="505"/>
      <c r="E29" s="507"/>
      <c r="F29" s="934"/>
    </row>
    <row r="30" spans="1:6" ht="15.75" customHeight="1" thickBot="1">
      <c r="A30" s="482" t="s">
        <v>27</v>
      </c>
      <c r="B30" s="483" t="s">
        <v>362</v>
      </c>
      <c r="C30" s="484">
        <f>SUM(C21:C29)</f>
        <v>0</v>
      </c>
      <c r="D30" s="483" t="s">
        <v>363</v>
      </c>
      <c r="E30" s="486">
        <f>SUM(E19:E29)</f>
        <v>0</v>
      </c>
      <c r="F30" s="934"/>
    </row>
    <row r="31" spans="1:6" ht="18" customHeight="1" thickBot="1">
      <c r="A31" s="482" t="s">
        <v>28</v>
      </c>
      <c r="B31" s="508" t="s">
        <v>365</v>
      </c>
      <c r="C31" s="484">
        <f>+C18+C19+C20+C30</f>
        <v>203469</v>
      </c>
      <c r="D31" s="508" t="s">
        <v>364</v>
      </c>
      <c r="E31" s="486">
        <f>+E18+E30</f>
        <v>178731</v>
      </c>
      <c r="F31" s="934"/>
    </row>
    <row r="32" spans="1:6" ht="18" customHeight="1" thickBot="1">
      <c r="A32" s="482" t="s">
        <v>29</v>
      </c>
      <c r="B32" s="508" t="s">
        <v>203</v>
      </c>
      <c r="C32" s="509" t="str">
        <f>IF(((E18-C18)&gt;0),E18-C18,"----")</f>
        <v>----</v>
      </c>
      <c r="D32" s="508" t="s">
        <v>204</v>
      </c>
      <c r="E32" s="510">
        <f>IF(((C18-E18)&gt;0),C18-E18,"----")</f>
        <v>24738</v>
      </c>
      <c r="F32" s="934"/>
    </row>
    <row r="35" ht="15.75">
      <c r="B35" s="163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Q10" sqref="Q10"/>
    </sheetView>
  </sheetViews>
  <sheetFormatPr defaultColWidth="9.00390625" defaultRowHeight="12.75"/>
  <cols>
    <col min="1" max="1" width="4.875" style="146" customWidth="1"/>
    <col min="2" max="2" width="28.875" style="149" customWidth="1"/>
    <col min="3" max="4" width="9.00390625" style="149" customWidth="1"/>
    <col min="5" max="5" width="9.50390625" style="149" customWidth="1"/>
    <col min="6" max="6" width="8.875" style="149" customWidth="1"/>
    <col min="7" max="7" width="8.625" style="149" customWidth="1"/>
    <col min="8" max="8" width="8.875" style="149" customWidth="1"/>
    <col min="9" max="9" width="8.125" style="149" customWidth="1"/>
    <col min="10" max="14" width="9.50390625" style="149" customWidth="1"/>
    <col min="15" max="15" width="12.625" style="146" customWidth="1"/>
    <col min="16" max="16384" width="9.375" style="149" customWidth="1"/>
  </cols>
  <sheetData>
    <row r="1" spans="1:15" ht="31.5" customHeight="1">
      <c r="A1" s="999"/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</row>
    <row r="2" spans="1:15" ht="15.75">
      <c r="A2" s="910"/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2"/>
    </row>
    <row r="3" spans="1:15" s="146" customFormat="1" ht="25.5" customHeight="1">
      <c r="A3" s="913"/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</row>
    <row r="4" spans="1:15" s="147" customFormat="1" ht="15" customHeight="1">
      <c r="A4" s="915"/>
      <c r="B4" s="998"/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</row>
    <row r="5" spans="1:15" s="147" customFormat="1" ht="15" customHeight="1">
      <c r="A5" s="915"/>
      <c r="B5" s="915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916"/>
    </row>
    <row r="6" spans="1:15" s="148" customFormat="1" ht="13.5" customHeight="1">
      <c r="A6" s="915"/>
      <c r="B6" s="915"/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16"/>
    </row>
    <row r="7" spans="1:15" s="148" customFormat="1" ht="27" customHeight="1">
      <c r="A7" s="915"/>
      <c r="B7" s="917"/>
      <c r="C7" s="909"/>
      <c r="D7" s="909"/>
      <c r="E7" s="909"/>
      <c r="F7" s="909"/>
      <c r="G7" s="909"/>
      <c r="H7" s="909"/>
      <c r="I7" s="909"/>
      <c r="J7" s="909"/>
      <c r="K7" s="909"/>
      <c r="L7" s="909"/>
      <c r="M7" s="909"/>
      <c r="N7" s="909"/>
      <c r="O7" s="916"/>
    </row>
    <row r="8" spans="1:15" s="148" customFormat="1" ht="13.5" customHeight="1">
      <c r="A8" s="915"/>
      <c r="B8" s="915"/>
      <c r="C8" s="909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16"/>
    </row>
    <row r="9" spans="1:15" s="148" customFormat="1" ht="13.5" customHeight="1">
      <c r="A9" s="915"/>
      <c r="B9" s="915"/>
      <c r="C9" s="909"/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16"/>
    </row>
    <row r="10" spans="1:15" s="148" customFormat="1" ht="13.5" customHeight="1">
      <c r="A10" s="915"/>
      <c r="B10" s="915"/>
      <c r="C10" s="909"/>
      <c r="D10" s="909"/>
      <c r="E10" s="909"/>
      <c r="F10" s="909"/>
      <c r="G10" s="909"/>
      <c r="H10" s="909"/>
      <c r="I10" s="909"/>
      <c r="J10" s="909"/>
      <c r="K10" s="909"/>
      <c r="L10" s="909"/>
      <c r="M10" s="909"/>
      <c r="N10" s="909"/>
      <c r="O10" s="916"/>
    </row>
    <row r="11" spans="1:15" s="148" customFormat="1" ht="13.5" customHeight="1">
      <c r="A11" s="915"/>
      <c r="B11" s="915"/>
      <c r="C11" s="909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9"/>
      <c r="O11" s="916"/>
    </row>
    <row r="12" spans="1:15" s="148" customFormat="1" ht="27" customHeight="1">
      <c r="A12" s="915"/>
      <c r="B12" s="917"/>
      <c r="C12" s="909"/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16"/>
    </row>
    <row r="13" spans="1:15" s="148" customFormat="1" ht="13.5" customHeight="1">
      <c r="A13" s="915"/>
      <c r="B13" s="915"/>
      <c r="C13" s="909"/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16"/>
    </row>
    <row r="14" spans="1:15" s="147" customFormat="1" ht="15.75" customHeight="1">
      <c r="A14" s="915"/>
      <c r="B14" s="918"/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</row>
    <row r="15" spans="1:15" s="147" customFormat="1" ht="15" customHeight="1">
      <c r="A15" s="915"/>
      <c r="B15" s="998"/>
      <c r="C15" s="998"/>
      <c r="D15" s="998"/>
      <c r="E15" s="998"/>
      <c r="F15" s="998"/>
      <c r="G15" s="998"/>
      <c r="H15" s="998"/>
      <c r="I15" s="998"/>
      <c r="J15" s="998"/>
      <c r="K15" s="998"/>
      <c r="L15" s="998"/>
      <c r="M15" s="998"/>
      <c r="N15" s="998"/>
      <c r="O15" s="998"/>
    </row>
    <row r="16" spans="1:15" s="148" customFormat="1" ht="13.5" customHeight="1">
      <c r="A16" s="915"/>
      <c r="B16" s="915"/>
      <c r="C16" s="909"/>
      <c r="D16" s="909"/>
      <c r="E16" s="909"/>
      <c r="F16" s="909"/>
      <c r="G16" s="909"/>
      <c r="H16" s="909"/>
      <c r="I16" s="909"/>
      <c r="J16" s="909"/>
      <c r="K16" s="909"/>
      <c r="L16" s="909"/>
      <c r="M16" s="909"/>
      <c r="N16" s="909"/>
      <c r="O16" s="916"/>
    </row>
    <row r="17" spans="1:15" s="148" customFormat="1" ht="27" customHeight="1">
      <c r="A17" s="915"/>
      <c r="B17" s="917"/>
      <c r="C17" s="909"/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09"/>
      <c r="O17" s="916"/>
    </row>
    <row r="18" spans="1:15" s="148" customFormat="1" ht="13.5" customHeight="1">
      <c r="A18" s="915"/>
      <c r="B18" s="915"/>
      <c r="C18" s="909"/>
      <c r="D18" s="909"/>
      <c r="E18" s="909"/>
      <c r="F18" s="909"/>
      <c r="G18" s="909"/>
      <c r="H18" s="909"/>
      <c r="I18" s="909"/>
      <c r="J18" s="909"/>
      <c r="K18" s="909"/>
      <c r="L18" s="909"/>
      <c r="M18" s="909"/>
      <c r="N18" s="909"/>
      <c r="O18" s="916"/>
    </row>
    <row r="19" spans="1:15" s="148" customFormat="1" ht="13.5" customHeight="1">
      <c r="A19" s="915"/>
      <c r="B19" s="915"/>
      <c r="C19" s="909"/>
      <c r="D19" s="909"/>
      <c r="E19" s="909"/>
      <c r="F19" s="909"/>
      <c r="G19" s="909"/>
      <c r="H19" s="909"/>
      <c r="I19" s="909"/>
      <c r="J19" s="909"/>
      <c r="K19" s="909"/>
      <c r="L19" s="909"/>
      <c r="M19" s="909"/>
      <c r="N19" s="909"/>
      <c r="O19" s="916"/>
    </row>
    <row r="20" spans="1:15" s="148" customFormat="1" ht="13.5" customHeight="1">
      <c r="A20" s="915"/>
      <c r="B20" s="915"/>
      <c r="C20" s="909"/>
      <c r="D20" s="909"/>
      <c r="E20" s="909"/>
      <c r="F20" s="909"/>
      <c r="G20" s="909"/>
      <c r="H20" s="909"/>
      <c r="I20" s="909"/>
      <c r="J20" s="909"/>
      <c r="K20" s="909"/>
      <c r="L20" s="909"/>
      <c r="M20" s="909"/>
      <c r="N20" s="909"/>
      <c r="O20" s="916"/>
    </row>
    <row r="21" spans="1:15" s="148" customFormat="1" ht="13.5" customHeight="1">
      <c r="A21" s="915"/>
      <c r="B21" s="915"/>
      <c r="C21" s="909"/>
      <c r="D21" s="909"/>
      <c r="E21" s="909"/>
      <c r="F21" s="909"/>
      <c r="G21" s="909"/>
      <c r="H21" s="909"/>
      <c r="I21" s="909"/>
      <c r="J21" s="909"/>
      <c r="K21" s="909"/>
      <c r="L21" s="909"/>
      <c r="M21" s="909"/>
      <c r="N21" s="909"/>
      <c r="O21" s="916"/>
    </row>
    <row r="22" spans="1:15" s="148" customFormat="1" ht="27" customHeight="1">
      <c r="A22" s="915"/>
      <c r="B22" s="91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16"/>
    </row>
    <row r="23" spans="1:15" s="148" customFormat="1" ht="13.5" customHeight="1">
      <c r="A23" s="915"/>
      <c r="B23" s="915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16"/>
    </row>
    <row r="24" spans="1:15" s="148" customFormat="1" ht="13.5" customHeight="1">
      <c r="A24" s="915"/>
      <c r="B24" s="915"/>
      <c r="C24" s="909"/>
      <c r="D24" s="909"/>
      <c r="E24" s="909"/>
      <c r="F24" s="909"/>
      <c r="G24" s="909"/>
      <c r="H24" s="909"/>
      <c r="I24" s="909"/>
      <c r="J24" s="909"/>
      <c r="K24" s="909"/>
      <c r="L24" s="909"/>
      <c r="M24" s="909"/>
      <c r="N24" s="909"/>
      <c r="O24" s="916"/>
    </row>
    <row r="25" spans="1:15" s="148" customFormat="1" ht="13.5" customHeight="1">
      <c r="A25" s="915"/>
      <c r="B25" s="915"/>
      <c r="C25" s="909"/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16"/>
    </row>
    <row r="26" spans="1:15" s="148" customFormat="1" ht="13.5" customHeight="1">
      <c r="A26" s="915"/>
      <c r="B26" s="915"/>
      <c r="C26" s="909"/>
      <c r="D26" s="909"/>
      <c r="E26" s="909"/>
      <c r="F26" s="909"/>
      <c r="G26" s="909"/>
      <c r="H26" s="909"/>
      <c r="I26" s="909"/>
      <c r="J26" s="909"/>
      <c r="K26" s="909"/>
      <c r="L26" s="909"/>
      <c r="M26" s="909"/>
      <c r="N26" s="909"/>
      <c r="O26" s="916"/>
    </row>
    <row r="27" spans="1:15" s="147" customFormat="1" ht="15.75" customHeight="1">
      <c r="A27" s="920"/>
      <c r="B27" s="918"/>
      <c r="C27" s="919"/>
      <c r="D27" s="919"/>
      <c r="E27" s="919"/>
      <c r="F27" s="919"/>
      <c r="G27" s="919"/>
      <c r="H27" s="919"/>
      <c r="I27" s="919"/>
      <c r="J27" s="919"/>
      <c r="K27" s="919"/>
      <c r="L27" s="919"/>
      <c r="M27" s="919"/>
      <c r="N27" s="919"/>
      <c r="O27" s="919"/>
    </row>
    <row r="28" spans="1:15" ht="15.75">
      <c r="A28" s="920"/>
      <c r="B28" s="921"/>
      <c r="C28" s="922"/>
      <c r="D28" s="922"/>
      <c r="E28" s="922"/>
      <c r="F28" s="922"/>
      <c r="G28" s="922"/>
      <c r="H28" s="922"/>
      <c r="I28" s="922"/>
      <c r="J28" s="922"/>
      <c r="K28" s="922"/>
      <c r="L28" s="922"/>
      <c r="M28" s="922"/>
      <c r="N28" s="922"/>
      <c r="O28" s="922"/>
    </row>
    <row r="29" ht="15.75">
      <c r="A29" s="150"/>
    </row>
    <row r="30" spans="2:4" ht="15.75">
      <c r="B30" s="151"/>
      <c r="C30" s="152"/>
      <c r="D30" s="15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15" workbookViewId="0" topLeftCell="A1">
      <selection activeCell="B33" sqref="B33"/>
    </sheetView>
  </sheetViews>
  <sheetFormatPr defaultColWidth="9.00390625" defaultRowHeight="12.75"/>
  <cols>
    <col min="1" max="1" width="6.875" style="58" customWidth="1"/>
    <col min="2" max="2" width="52.50390625" style="59" customWidth="1"/>
    <col min="3" max="3" width="16.625" style="58" customWidth="1"/>
    <col min="4" max="4" width="52.50390625" style="58" customWidth="1"/>
    <col min="5" max="5" width="16.625" style="58" customWidth="1"/>
    <col min="6" max="16384" width="9.375" style="58" customWidth="1"/>
  </cols>
  <sheetData>
    <row r="1" spans="2:6" ht="39.75" customHeight="1">
      <c r="B1" s="56" t="s">
        <v>185</v>
      </c>
      <c r="C1" s="57"/>
      <c r="D1" s="57"/>
      <c r="E1" s="57"/>
      <c r="F1" s="934" t="s">
        <v>571</v>
      </c>
    </row>
    <row r="2" spans="5:6" ht="14.25" thickBot="1">
      <c r="E2" s="60" t="s">
        <v>57</v>
      </c>
      <c r="F2" s="934"/>
    </row>
    <row r="3" spans="1:6" ht="24" customHeight="1" thickBot="1">
      <c r="A3" s="935" t="s">
        <v>68</v>
      </c>
      <c r="B3" s="461" t="s">
        <v>46</v>
      </c>
      <c r="C3" s="462"/>
      <c r="D3" s="461" t="s">
        <v>52</v>
      </c>
      <c r="E3" s="463"/>
      <c r="F3" s="934"/>
    </row>
    <row r="4" spans="1:6" s="61" customFormat="1" ht="35.25" customHeight="1" thickBot="1">
      <c r="A4" s="936"/>
      <c r="B4" s="464" t="s">
        <v>58</v>
      </c>
      <c r="C4" s="465" t="s">
        <v>486</v>
      </c>
      <c r="D4" s="464" t="s">
        <v>58</v>
      </c>
      <c r="E4" s="466" t="s">
        <v>486</v>
      </c>
      <c r="F4" s="934"/>
    </row>
    <row r="5" spans="1:6" s="61" customFormat="1" ht="12" customHeight="1" thickBot="1">
      <c r="A5" s="467">
        <v>1</v>
      </c>
      <c r="B5" s="464">
        <v>2</v>
      </c>
      <c r="C5" s="465">
        <v>3</v>
      </c>
      <c r="D5" s="464">
        <v>4</v>
      </c>
      <c r="E5" s="466">
        <v>5</v>
      </c>
      <c r="F5" s="934"/>
    </row>
    <row r="6" spans="1:6" ht="12.75" customHeight="1">
      <c r="A6" s="468" t="s">
        <v>3</v>
      </c>
      <c r="B6" s="469" t="s">
        <v>72</v>
      </c>
      <c r="C6" s="470"/>
      <c r="D6" s="469" t="s">
        <v>297</v>
      </c>
      <c r="E6" s="471">
        <v>261</v>
      </c>
      <c r="F6" s="934"/>
    </row>
    <row r="7" spans="1:6" ht="12.75" customHeight="1">
      <c r="A7" s="472" t="s">
        <v>4</v>
      </c>
      <c r="B7" s="473" t="s">
        <v>357</v>
      </c>
      <c r="C7" s="474"/>
      <c r="D7" s="473" t="s">
        <v>298</v>
      </c>
      <c r="E7" s="475">
        <v>11925</v>
      </c>
      <c r="F7" s="934"/>
    </row>
    <row r="8" spans="1:6" ht="12.75" customHeight="1">
      <c r="A8" s="472" t="s">
        <v>5</v>
      </c>
      <c r="B8" s="473" t="s">
        <v>175</v>
      </c>
      <c r="C8" s="474"/>
      <c r="D8" s="473" t="s">
        <v>299</v>
      </c>
      <c r="E8" s="475"/>
      <c r="F8" s="934"/>
    </row>
    <row r="9" spans="1:6" ht="12.75" customHeight="1">
      <c r="A9" s="472" t="s">
        <v>6</v>
      </c>
      <c r="B9" s="473" t="s">
        <v>238</v>
      </c>
      <c r="C9" s="474"/>
      <c r="D9" s="473" t="s">
        <v>300</v>
      </c>
      <c r="E9" s="475"/>
      <c r="F9" s="934"/>
    </row>
    <row r="10" spans="1:6" ht="12.75" customHeight="1">
      <c r="A10" s="472" t="s">
        <v>7</v>
      </c>
      <c r="B10" s="473" t="s">
        <v>50</v>
      </c>
      <c r="C10" s="474"/>
      <c r="D10" s="473" t="s">
        <v>359</v>
      </c>
      <c r="E10" s="475"/>
      <c r="F10" s="934"/>
    </row>
    <row r="11" spans="1:6" ht="12.75" customHeight="1">
      <c r="A11" s="472" t="s">
        <v>8</v>
      </c>
      <c r="B11" s="473" t="s">
        <v>161</v>
      </c>
      <c r="C11" s="477"/>
      <c r="D11" s="473" t="s">
        <v>360</v>
      </c>
      <c r="E11" s="475"/>
      <c r="F11" s="934"/>
    </row>
    <row r="12" spans="1:6" ht="12.75" customHeight="1">
      <c r="A12" s="472" t="s">
        <v>9</v>
      </c>
      <c r="B12" s="473" t="s">
        <v>116</v>
      </c>
      <c r="C12" s="474">
        <v>22423</v>
      </c>
      <c r="D12" s="473" t="s">
        <v>307</v>
      </c>
      <c r="E12" s="475"/>
      <c r="F12" s="934"/>
    </row>
    <row r="13" spans="1:6" ht="12.75" customHeight="1">
      <c r="A13" s="472" t="s">
        <v>10</v>
      </c>
      <c r="B13" s="473" t="s">
        <v>358</v>
      </c>
      <c r="C13" s="474">
        <v>10514</v>
      </c>
      <c r="D13" s="473" t="s">
        <v>35</v>
      </c>
      <c r="E13" s="475"/>
      <c r="F13" s="934"/>
    </row>
    <row r="14" spans="1:6" ht="12.75" customHeight="1">
      <c r="A14" s="472" t="s">
        <v>11</v>
      </c>
      <c r="B14" s="473" t="s">
        <v>174</v>
      </c>
      <c r="C14" s="477"/>
      <c r="D14" s="473"/>
      <c r="E14" s="475"/>
      <c r="F14" s="934"/>
    </row>
    <row r="15" spans="1:6" ht="12.75" customHeight="1" thickBot="1">
      <c r="A15" s="472" t="s">
        <v>12</v>
      </c>
      <c r="B15" s="473"/>
      <c r="C15" s="475"/>
      <c r="D15" s="473"/>
      <c r="E15" s="475"/>
      <c r="F15" s="934"/>
    </row>
    <row r="16" spans="1:6" ht="15.75" customHeight="1" thickBot="1">
      <c r="A16" s="482" t="s">
        <v>13</v>
      </c>
      <c r="B16" s="483" t="s">
        <v>168</v>
      </c>
      <c r="C16" s="484">
        <f>SUM(C6:C15)</f>
        <v>32937</v>
      </c>
      <c r="D16" s="483" t="s">
        <v>169</v>
      </c>
      <c r="E16" s="486">
        <f>SUM(E6:E15)</f>
        <v>12186</v>
      </c>
      <c r="F16" s="934"/>
    </row>
    <row r="17" spans="1:6" ht="12.75" customHeight="1">
      <c r="A17" s="511" t="s">
        <v>14</v>
      </c>
      <c r="B17" s="488" t="s">
        <v>186</v>
      </c>
      <c r="C17" s="512"/>
      <c r="D17" s="473" t="s">
        <v>318</v>
      </c>
      <c r="E17" s="500"/>
      <c r="F17" s="934"/>
    </row>
    <row r="18" spans="1:6" ht="12.75" customHeight="1">
      <c r="A18" s="472" t="s">
        <v>15</v>
      </c>
      <c r="B18" s="473" t="s">
        <v>281</v>
      </c>
      <c r="C18" s="495"/>
      <c r="D18" s="473" t="s">
        <v>324</v>
      </c>
      <c r="E18" s="494"/>
      <c r="F18" s="934"/>
    </row>
    <row r="19" spans="1:6" ht="12.75" customHeight="1">
      <c r="A19" s="472" t="s">
        <v>16</v>
      </c>
      <c r="B19" s="473" t="s">
        <v>176</v>
      </c>
      <c r="C19" s="495"/>
      <c r="D19" s="473" t="s">
        <v>180</v>
      </c>
      <c r="E19" s="494"/>
      <c r="F19" s="934"/>
    </row>
    <row r="20" spans="1:6" ht="12.75" customHeight="1">
      <c r="A20" s="472" t="s">
        <v>17</v>
      </c>
      <c r="B20" s="473" t="s">
        <v>177</v>
      </c>
      <c r="C20" s="495"/>
      <c r="D20" s="473" t="s">
        <v>181</v>
      </c>
      <c r="E20" s="494"/>
      <c r="F20" s="934"/>
    </row>
    <row r="21" spans="1:6" ht="12.75" customHeight="1">
      <c r="A21" s="472" t="s">
        <v>18</v>
      </c>
      <c r="B21" s="473" t="s">
        <v>283</v>
      </c>
      <c r="C21" s="495"/>
      <c r="D21" s="496" t="s">
        <v>320</v>
      </c>
      <c r="E21" s="494"/>
      <c r="F21" s="934"/>
    </row>
    <row r="22" spans="1:6" ht="12.75" customHeight="1">
      <c r="A22" s="472" t="s">
        <v>19</v>
      </c>
      <c r="B22" s="496" t="s">
        <v>361</v>
      </c>
      <c r="C22" s="495"/>
      <c r="D22" s="473" t="s">
        <v>325</v>
      </c>
      <c r="E22" s="494"/>
      <c r="F22" s="934"/>
    </row>
    <row r="23" spans="1:6" ht="12.75" customHeight="1">
      <c r="A23" s="472" t="s">
        <v>20</v>
      </c>
      <c r="B23" s="473" t="s">
        <v>285</v>
      </c>
      <c r="C23" s="495"/>
      <c r="D23" s="469" t="s">
        <v>322</v>
      </c>
      <c r="E23" s="494"/>
      <c r="F23" s="934"/>
    </row>
    <row r="24" spans="1:6" ht="12.75" customHeight="1">
      <c r="A24" s="472" t="s">
        <v>21</v>
      </c>
      <c r="B24" s="469" t="s">
        <v>290</v>
      </c>
      <c r="C24" s="495"/>
      <c r="D24" s="473" t="s">
        <v>326</v>
      </c>
      <c r="E24" s="494"/>
      <c r="F24" s="934"/>
    </row>
    <row r="25" spans="1:6" ht="12.75" customHeight="1">
      <c r="A25" s="472" t="s">
        <v>22</v>
      </c>
      <c r="B25" s="479"/>
      <c r="C25" s="495"/>
      <c r="D25" s="469"/>
      <c r="E25" s="494"/>
      <c r="F25" s="934"/>
    </row>
    <row r="26" spans="1:6" ht="12.75" customHeight="1" thickBot="1">
      <c r="A26" s="501" t="s">
        <v>23</v>
      </c>
      <c r="B26" s="505"/>
      <c r="C26" s="502"/>
      <c r="D26" s="479"/>
      <c r="E26" s="503"/>
      <c r="F26" s="934"/>
    </row>
    <row r="27" spans="1:6" ht="15.75" customHeight="1" thickBot="1">
      <c r="A27" s="482" t="s">
        <v>24</v>
      </c>
      <c r="B27" s="483" t="s">
        <v>187</v>
      </c>
      <c r="C27" s="484">
        <f>SUM(C18:C26)</f>
        <v>0</v>
      </c>
      <c r="D27" s="483" t="s">
        <v>190</v>
      </c>
      <c r="E27" s="513">
        <f>SUM(E17:E26)</f>
        <v>0</v>
      </c>
      <c r="F27" s="934"/>
    </row>
    <row r="28" spans="1:6" ht="18" customHeight="1" thickBot="1">
      <c r="A28" s="482" t="s">
        <v>25</v>
      </c>
      <c r="B28" s="508" t="s">
        <v>188</v>
      </c>
      <c r="C28" s="514">
        <f>+C16+C17+C27</f>
        <v>32937</v>
      </c>
      <c r="D28" s="508" t="s">
        <v>189</v>
      </c>
      <c r="E28" s="515">
        <f>+E16+E27</f>
        <v>12186</v>
      </c>
      <c r="F28" s="934"/>
    </row>
    <row r="29" spans="1:6" ht="18" customHeight="1" thickBot="1">
      <c r="A29" s="482" t="s">
        <v>26</v>
      </c>
      <c r="B29" s="516" t="s">
        <v>203</v>
      </c>
      <c r="C29" s="517" t="str">
        <f>IF(((E16-C16)&gt;0),E16-C16,"----")</f>
        <v>----</v>
      </c>
      <c r="D29" s="516" t="s">
        <v>204</v>
      </c>
      <c r="E29" s="518">
        <f>IF(((C16-E16)&gt;0),C16-E16,"----")</f>
        <v>20751</v>
      </c>
      <c r="F29" s="934"/>
    </row>
    <row r="30" ht="12.75">
      <c r="F30" s="182"/>
    </row>
    <row r="31" ht="12.75">
      <c r="F31" s="182"/>
    </row>
    <row r="32" spans="2:6" ht="15.75">
      <c r="B32" s="163"/>
      <c r="F32" s="182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workbookViewId="0" topLeftCell="A1">
      <selection activeCell="E15" sqref="E15"/>
    </sheetView>
  </sheetViews>
  <sheetFormatPr defaultColWidth="9.00390625" defaultRowHeight="12.75"/>
  <cols>
    <col min="1" max="1" width="5.625" style="184" customWidth="1"/>
    <col min="2" max="2" width="30.125" style="184" customWidth="1"/>
    <col min="3" max="6" width="11.625" style="184" customWidth="1"/>
    <col min="7" max="7" width="15.125" style="184" customWidth="1"/>
    <col min="8" max="16384" width="9.375" style="184" customWidth="1"/>
  </cols>
  <sheetData>
    <row r="1" spans="1:7" ht="33" customHeight="1">
      <c r="A1" s="937" t="s">
        <v>487</v>
      </c>
      <c r="B1" s="937"/>
      <c r="C1" s="937"/>
      <c r="D1" s="937"/>
      <c r="E1" s="937"/>
      <c r="F1" s="937"/>
      <c r="G1" s="937"/>
    </row>
    <row r="2" spans="1:8" ht="15.75" customHeight="1" thickBot="1">
      <c r="A2" s="185"/>
      <c r="B2" s="185"/>
      <c r="C2" s="185"/>
      <c r="D2" s="938"/>
      <c r="E2" s="938"/>
      <c r="F2" s="945" t="s">
        <v>43</v>
      </c>
      <c r="G2" s="945"/>
      <c r="H2" s="192"/>
    </row>
    <row r="3" spans="1:7" ht="63" customHeight="1">
      <c r="A3" s="941" t="s">
        <v>1</v>
      </c>
      <c r="B3" s="943" t="s">
        <v>369</v>
      </c>
      <c r="C3" s="943" t="s">
        <v>370</v>
      </c>
      <c r="D3" s="943"/>
      <c r="E3" s="943"/>
      <c r="F3" s="943"/>
      <c r="G3" s="939" t="s">
        <v>372</v>
      </c>
    </row>
    <row r="4" spans="1:7" ht="26.25" thickBot="1">
      <c r="A4" s="942"/>
      <c r="B4" s="944"/>
      <c r="C4" s="187" t="s">
        <v>192</v>
      </c>
      <c r="D4" s="187" t="s">
        <v>205</v>
      </c>
      <c r="E4" s="187" t="s">
        <v>371</v>
      </c>
      <c r="F4" s="187" t="s">
        <v>374</v>
      </c>
      <c r="G4" s="940"/>
    </row>
    <row r="5" spans="1:7" ht="15.75" thickBot="1">
      <c r="A5" s="189">
        <v>1</v>
      </c>
      <c r="B5" s="190">
        <v>2</v>
      </c>
      <c r="C5" s="190">
        <v>3</v>
      </c>
      <c r="D5" s="190">
        <v>4</v>
      </c>
      <c r="E5" s="190">
        <v>5</v>
      </c>
      <c r="F5" s="190">
        <v>6</v>
      </c>
      <c r="G5" s="191">
        <v>7</v>
      </c>
    </row>
    <row r="6" spans="1:7" ht="15">
      <c r="A6" s="188" t="s">
        <v>3</v>
      </c>
      <c r="B6" s="216"/>
      <c r="C6" s="217"/>
      <c r="D6" s="217"/>
      <c r="E6" s="217"/>
      <c r="F6" s="217"/>
      <c r="G6" s="195">
        <f>SUM(C6:F6)</f>
        <v>0</v>
      </c>
    </row>
    <row r="7" spans="1:7" ht="15">
      <c r="A7" s="186" t="s">
        <v>4</v>
      </c>
      <c r="B7" s="218"/>
      <c r="C7" s="219"/>
      <c r="D7" s="219"/>
      <c r="E7" s="219"/>
      <c r="F7" s="219"/>
      <c r="G7" s="196">
        <f>SUM(C7:F7)</f>
        <v>0</v>
      </c>
    </row>
    <row r="8" spans="1:7" ht="15">
      <c r="A8" s="186" t="s">
        <v>5</v>
      </c>
      <c r="B8" s="218"/>
      <c r="C8" s="219"/>
      <c r="D8" s="219"/>
      <c r="E8" s="219"/>
      <c r="F8" s="219"/>
      <c r="G8" s="196">
        <f>SUM(C8:F8)</f>
        <v>0</v>
      </c>
    </row>
    <row r="9" spans="1:7" ht="15">
      <c r="A9" s="186" t="s">
        <v>6</v>
      </c>
      <c r="B9" s="218"/>
      <c r="C9" s="219"/>
      <c r="D9" s="219"/>
      <c r="E9" s="219"/>
      <c r="F9" s="219"/>
      <c r="G9" s="196">
        <f>SUM(C9:F9)</f>
        <v>0</v>
      </c>
    </row>
    <row r="10" spans="1:7" ht="15.75" thickBot="1">
      <c r="A10" s="193" t="s">
        <v>7</v>
      </c>
      <c r="B10" s="220"/>
      <c r="C10" s="221"/>
      <c r="D10" s="221"/>
      <c r="E10" s="221"/>
      <c r="F10" s="221"/>
      <c r="G10" s="196">
        <f>SUM(C10:F10)</f>
        <v>0</v>
      </c>
    </row>
    <row r="11" spans="1:7" ht="15.75" thickBot="1">
      <c r="A11" s="189" t="s">
        <v>8</v>
      </c>
      <c r="B11" s="194" t="s">
        <v>373</v>
      </c>
      <c r="C11" s="197">
        <f>SUM(C6:C10)</f>
        <v>0</v>
      </c>
      <c r="D11" s="197">
        <f>SUM(D6:D10)</f>
        <v>0</v>
      </c>
      <c r="E11" s="197">
        <f>SUM(E6:E10)</f>
        <v>0</v>
      </c>
      <c r="F11" s="197">
        <f>SUM(F6:F10)</f>
        <v>0</v>
      </c>
      <c r="G11" s="198">
        <f>SUM(G6:G10)</f>
        <v>0</v>
      </c>
    </row>
  </sheetData>
  <sheetProtection/>
  <mergeCells count="7"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10./2013. (V.2.)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="120" zoomScaleNormal="120" workbookViewId="0" topLeftCell="A1">
      <selection activeCell="E9" sqref="E9"/>
    </sheetView>
  </sheetViews>
  <sheetFormatPr defaultColWidth="9.00390625" defaultRowHeight="12.75"/>
  <cols>
    <col min="1" max="1" width="5.625" style="184" customWidth="1"/>
    <col min="2" max="2" width="50.875" style="184" customWidth="1"/>
    <col min="3" max="5" width="12.875" style="184" customWidth="1"/>
    <col min="6" max="16384" width="9.375" style="184" customWidth="1"/>
  </cols>
  <sheetData>
    <row r="1" spans="1:5" ht="33" customHeight="1">
      <c r="A1" s="937" t="s">
        <v>477</v>
      </c>
      <c r="B1" s="937"/>
      <c r="C1" s="937"/>
      <c r="D1" s="937"/>
      <c r="E1" s="937"/>
    </row>
    <row r="2" spans="1:6" ht="15.75" customHeight="1" thickBot="1">
      <c r="A2" s="185"/>
      <c r="B2" s="185"/>
      <c r="C2" s="185"/>
      <c r="D2" s="185"/>
      <c r="E2" s="199" t="s">
        <v>43</v>
      </c>
      <c r="F2" s="192"/>
    </row>
    <row r="3" spans="1:5" ht="26.25" customHeight="1" thickBot="1">
      <c r="A3" s="222" t="s">
        <v>1</v>
      </c>
      <c r="B3" s="223" t="s">
        <v>366</v>
      </c>
      <c r="C3" s="661" t="s">
        <v>482</v>
      </c>
      <c r="D3" s="661" t="s">
        <v>483</v>
      </c>
      <c r="E3" s="224" t="s">
        <v>206</v>
      </c>
    </row>
    <row r="4" spans="1:5" ht="15.75" thickBot="1">
      <c r="A4" s="225">
        <v>1</v>
      </c>
      <c r="B4" s="226">
        <v>2</v>
      </c>
      <c r="C4" s="662">
        <v>3</v>
      </c>
      <c r="D4" s="662">
        <v>4</v>
      </c>
      <c r="E4" s="227">
        <v>5</v>
      </c>
    </row>
    <row r="5" spans="1:5" ht="15">
      <c r="A5" s="228" t="s">
        <v>3</v>
      </c>
      <c r="B5" s="229" t="s">
        <v>48</v>
      </c>
      <c r="C5" s="663">
        <v>30470</v>
      </c>
      <c r="D5" s="663">
        <v>16170</v>
      </c>
      <c r="E5" s="664">
        <v>22835</v>
      </c>
    </row>
    <row r="6" spans="1:5" ht="15">
      <c r="A6" s="230" t="s">
        <v>4</v>
      </c>
      <c r="B6" s="231" t="s">
        <v>375</v>
      </c>
      <c r="C6" s="665"/>
      <c r="D6" s="665"/>
      <c r="E6" s="666"/>
    </row>
    <row r="7" spans="1:5" ht="15">
      <c r="A7" s="230" t="s">
        <v>5</v>
      </c>
      <c r="B7" s="231" t="s">
        <v>376</v>
      </c>
      <c r="C7" s="665"/>
      <c r="D7" s="665">
        <v>50</v>
      </c>
      <c r="E7" s="666">
        <v>827</v>
      </c>
    </row>
    <row r="8" spans="1:5" ht="34.5">
      <c r="A8" s="230" t="s">
        <v>6</v>
      </c>
      <c r="B8" s="232" t="s">
        <v>380</v>
      </c>
      <c r="C8" s="667"/>
      <c r="D8" s="667"/>
      <c r="E8" s="666"/>
    </row>
    <row r="9" spans="1:5" ht="15">
      <c r="A9" s="233" t="s">
        <v>7</v>
      </c>
      <c r="B9" s="234" t="s">
        <v>377</v>
      </c>
      <c r="C9" s="668"/>
      <c r="D9" s="668"/>
      <c r="E9" s="669"/>
    </row>
    <row r="10" spans="1:5" ht="15">
      <c r="A10" s="230" t="s">
        <v>8</v>
      </c>
      <c r="B10" s="231" t="s">
        <v>378</v>
      </c>
      <c r="C10" s="665"/>
      <c r="D10" s="665"/>
      <c r="E10" s="666"/>
    </row>
    <row r="11" spans="1:5" ht="15.75" thickBot="1">
      <c r="A11" s="233" t="s">
        <v>9</v>
      </c>
      <c r="B11" s="234" t="s">
        <v>367</v>
      </c>
      <c r="C11" s="668"/>
      <c r="D11" s="668"/>
      <c r="E11" s="669"/>
    </row>
    <row r="12" spans="1:5" ht="15.75" thickBot="1">
      <c r="A12" s="946" t="s">
        <v>379</v>
      </c>
      <c r="B12" s="924"/>
      <c r="C12" s="670">
        <f>SUM(C5,C11)</f>
        <v>30470</v>
      </c>
      <c r="D12" s="670">
        <f>SUM(D5,D11)</f>
        <v>16170</v>
      </c>
      <c r="E12" s="671">
        <f>SUM(E5:E11)</f>
        <v>23662</v>
      </c>
    </row>
    <row r="13" spans="1:5" ht="23.25" customHeight="1">
      <c r="A13" s="925" t="s">
        <v>458</v>
      </c>
      <c r="B13" s="925"/>
      <c r="C13" s="925"/>
      <c r="D13" s="925"/>
      <c r="E13" s="925"/>
    </row>
  </sheetData>
  <sheetProtection/>
  <mergeCells count="3">
    <mergeCell ref="A1:E1"/>
    <mergeCell ref="A12:B12"/>
    <mergeCell ref="A13:E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10./2013. (V.2.)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5.625" style="184" customWidth="1"/>
    <col min="2" max="2" width="66.875" style="184" customWidth="1"/>
    <col min="3" max="3" width="27.00390625" style="184" customWidth="1"/>
    <col min="4" max="16384" width="9.375" style="184" customWidth="1"/>
  </cols>
  <sheetData>
    <row r="1" spans="1:3" ht="33" customHeight="1">
      <c r="A1" s="937" t="s">
        <v>476</v>
      </c>
      <c r="B1" s="937"/>
      <c r="C1" s="937"/>
    </row>
    <row r="2" spans="1:4" ht="15.75" customHeight="1" thickBot="1">
      <c r="A2" s="185"/>
      <c r="B2" s="185"/>
      <c r="C2" s="199" t="s">
        <v>43</v>
      </c>
      <c r="D2" s="192"/>
    </row>
    <row r="3" spans="1:3" ht="26.25" customHeight="1" thickBot="1">
      <c r="A3" s="222" t="s">
        <v>1</v>
      </c>
      <c r="B3" s="223" t="s">
        <v>381</v>
      </c>
      <c r="C3" s="224" t="s">
        <v>448</v>
      </c>
    </row>
    <row r="4" spans="1:3" ht="15.75" thickBot="1">
      <c r="A4" s="225">
        <v>1</v>
      </c>
      <c r="B4" s="226">
        <v>2</v>
      </c>
      <c r="C4" s="227">
        <v>3</v>
      </c>
    </row>
    <row r="5" spans="1:3" ht="15">
      <c r="A5" s="228" t="s">
        <v>3</v>
      </c>
      <c r="B5" s="239"/>
      <c r="C5" s="235">
        <v>0</v>
      </c>
    </row>
    <row r="6" spans="1:3" ht="15">
      <c r="A6" s="230" t="s">
        <v>4</v>
      </c>
      <c r="B6" s="240"/>
      <c r="C6" s="236"/>
    </row>
    <row r="7" spans="1:3" ht="15.75" thickBot="1">
      <c r="A7" s="233" t="s">
        <v>5</v>
      </c>
      <c r="B7" s="241"/>
      <c r="C7" s="237"/>
    </row>
    <row r="8" spans="1:3" ht="17.25" customHeight="1" thickBot="1">
      <c r="A8" s="225" t="s">
        <v>6</v>
      </c>
      <c r="B8" s="167" t="s">
        <v>382</v>
      </c>
      <c r="C8" s="23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10/2013. (V.2.)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11" sqref="A11"/>
    </sheetView>
  </sheetViews>
  <sheetFormatPr defaultColWidth="9.00390625" defaultRowHeight="12.75"/>
  <cols>
    <col min="1" max="1" width="84.875" style="63" customWidth="1"/>
    <col min="2" max="2" width="15.875" style="63" customWidth="1"/>
    <col min="3" max="4" width="20.875" style="63" customWidth="1"/>
    <col min="5" max="16384" width="9.375" style="63" customWidth="1"/>
  </cols>
  <sheetData>
    <row r="1" spans="1:4" ht="47.25" customHeight="1" thickBot="1">
      <c r="A1" s="242" t="s">
        <v>383</v>
      </c>
      <c r="B1" s="243"/>
      <c r="C1" s="243"/>
      <c r="D1" s="243"/>
    </row>
    <row r="2" spans="1:4" s="64" customFormat="1" ht="24" customHeight="1">
      <c r="A2" s="948" t="s">
        <v>37</v>
      </c>
      <c r="B2" s="923" t="s">
        <v>80</v>
      </c>
      <c r="C2" s="923" t="s">
        <v>82</v>
      </c>
      <c r="D2" s="951" t="s">
        <v>81</v>
      </c>
    </row>
    <row r="3" spans="1:4" s="65" customFormat="1" ht="16.5" customHeight="1">
      <c r="A3" s="949"/>
      <c r="B3" s="947"/>
      <c r="C3" s="947"/>
      <c r="D3" s="952"/>
    </row>
    <row r="4" spans="1:4" s="66" customFormat="1" ht="12.75">
      <c r="A4" s="949"/>
      <c r="B4" s="947"/>
      <c r="C4" s="947"/>
      <c r="D4" s="952"/>
    </row>
    <row r="5" spans="1:4" s="65" customFormat="1" ht="16.5" customHeight="1" thickBot="1">
      <c r="A5" s="950"/>
      <c r="B5" s="244" t="s">
        <v>39</v>
      </c>
      <c r="C5" s="244" t="s">
        <v>38</v>
      </c>
      <c r="D5" s="245" t="s">
        <v>489</v>
      </c>
    </row>
    <row r="6" spans="1:4" s="67" customFormat="1" ht="13.5" thickBot="1">
      <c r="A6" s="246">
        <v>1</v>
      </c>
      <c r="B6" s="247">
        <v>2</v>
      </c>
      <c r="C6" s="247">
        <v>3</v>
      </c>
      <c r="D6" s="248">
        <v>4</v>
      </c>
    </row>
    <row r="7" spans="1:4" ht="15">
      <c r="A7" s="519" t="s">
        <v>488</v>
      </c>
      <c r="B7" s="520">
        <v>4074</v>
      </c>
      <c r="C7" s="520">
        <v>961</v>
      </c>
      <c r="D7" s="521">
        <f>B7*C7</f>
        <v>3915114</v>
      </c>
    </row>
    <row r="8" spans="1:4" ht="12.75" customHeight="1">
      <c r="A8" s="522" t="s">
        <v>462</v>
      </c>
      <c r="B8" s="523">
        <v>1</v>
      </c>
      <c r="C8" s="523">
        <v>5150614</v>
      </c>
      <c r="D8" s="521">
        <f aca="true" t="shared" si="0" ref="D8:D26">B8*C8</f>
        <v>5150614</v>
      </c>
    </row>
    <row r="9" spans="1:4" ht="15">
      <c r="A9" s="522" t="s">
        <v>490</v>
      </c>
      <c r="B9" s="523">
        <v>2612</v>
      </c>
      <c r="C9" s="523">
        <v>2</v>
      </c>
      <c r="D9" s="521">
        <f>B9*C9</f>
        <v>5224</v>
      </c>
    </row>
    <row r="10" spans="1:4" ht="15">
      <c r="A10" s="522" t="s">
        <v>491</v>
      </c>
      <c r="B10" s="523">
        <v>190938</v>
      </c>
      <c r="C10" s="523">
        <v>32</v>
      </c>
      <c r="D10" s="521">
        <f t="shared" si="0"/>
        <v>6110016</v>
      </c>
    </row>
    <row r="11" spans="1:4" ht="15">
      <c r="A11" s="522" t="s">
        <v>537</v>
      </c>
      <c r="B11" s="523">
        <v>768266</v>
      </c>
      <c r="C11" s="523">
        <v>20.8</v>
      </c>
      <c r="D11" s="521">
        <f t="shared" si="0"/>
        <v>15979932.8</v>
      </c>
    </row>
    <row r="12" spans="1:4" ht="15">
      <c r="A12" s="522" t="s">
        <v>492</v>
      </c>
      <c r="B12" s="523">
        <v>39167</v>
      </c>
      <c r="C12" s="523">
        <v>30</v>
      </c>
      <c r="D12" s="521">
        <f t="shared" si="0"/>
        <v>1175010</v>
      </c>
    </row>
    <row r="13" spans="1:4" ht="15">
      <c r="A13" s="522" t="s">
        <v>493</v>
      </c>
      <c r="B13" s="523">
        <v>39744</v>
      </c>
      <c r="C13" s="523">
        <v>104</v>
      </c>
      <c r="D13" s="521">
        <f t="shared" si="0"/>
        <v>4133376</v>
      </c>
    </row>
    <row r="14" spans="1:4" ht="15">
      <c r="A14" s="522" t="s">
        <v>494</v>
      </c>
      <c r="B14" s="523">
        <v>31740</v>
      </c>
      <c r="C14" s="523">
        <v>123</v>
      </c>
      <c r="D14" s="521">
        <f t="shared" si="0"/>
        <v>3904020</v>
      </c>
    </row>
    <row r="15" spans="1:4" ht="15">
      <c r="A15" s="522" t="s">
        <v>495</v>
      </c>
      <c r="B15" s="523">
        <v>148087</v>
      </c>
      <c r="C15" s="523">
        <v>12</v>
      </c>
      <c r="D15" s="521">
        <f t="shared" si="0"/>
        <v>1777044</v>
      </c>
    </row>
    <row r="16" spans="1:4" ht="15">
      <c r="A16" s="522"/>
      <c r="B16" s="523"/>
      <c r="C16" s="523"/>
      <c r="D16" s="521">
        <f t="shared" si="0"/>
        <v>0</v>
      </c>
    </row>
    <row r="17" spans="1:4" ht="15">
      <c r="A17" s="522"/>
      <c r="B17" s="523"/>
      <c r="C17" s="523"/>
      <c r="D17" s="521">
        <f t="shared" si="0"/>
        <v>0</v>
      </c>
    </row>
    <row r="18" spans="1:4" ht="15">
      <c r="A18" s="522"/>
      <c r="B18" s="523"/>
      <c r="C18" s="523"/>
      <c r="D18" s="521">
        <f t="shared" si="0"/>
        <v>0</v>
      </c>
    </row>
    <row r="19" spans="1:4" ht="15">
      <c r="A19" s="522"/>
      <c r="B19" s="523"/>
      <c r="C19" s="523"/>
      <c r="D19" s="521">
        <f t="shared" si="0"/>
        <v>0</v>
      </c>
    </row>
    <row r="20" spans="1:4" ht="15">
      <c r="A20" s="522"/>
      <c r="B20" s="523"/>
      <c r="C20" s="523"/>
      <c r="D20" s="521">
        <f t="shared" si="0"/>
        <v>0</v>
      </c>
    </row>
    <row r="21" spans="1:4" ht="15">
      <c r="A21" s="522"/>
      <c r="B21" s="523"/>
      <c r="C21" s="523"/>
      <c r="D21" s="521">
        <f t="shared" si="0"/>
        <v>0</v>
      </c>
    </row>
    <row r="22" spans="1:4" ht="15">
      <c r="A22" s="522"/>
      <c r="B22" s="523"/>
      <c r="C22" s="523"/>
      <c r="D22" s="521">
        <f t="shared" si="0"/>
        <v>0</v>
      </c>
    </row>
    <row r="23" spans="1:4" ht="15">
      <c r="A23" s="522"/>
      <c r="B23" s="523"/>
      <c r="C23" s="523"/>
      <c r="D23" s="521">
        <f t="shared" si="0"/>
        <v>0</v>
      </c>
    </row>
    <row r="24" spans="1:4" ht="15">
      <c r="A24" s="522"/>
      <c r="B24" s="523"/>
      <c r="C24" s="523"/>
      <c r="D24" s="521">
        <f t="shared" si="0"/>
        <v>0</v>
      </c>
    </row>
    <row r="25" spans="1:4" ht="15">
      <c r="A25" s="522"/>
      <c r="B25" s="523"/>
      <c r="C25" s="523"/>
      <c r="D25" s="521">
        <f t="shared" si="0"/>
        <v>0</v>
      </c>
    </row>
    <row r="26" spans="1:4" ht="15.75" thickBot="1">
      <c r="A26" s="524"/>
      <c r="B26" s="525"/>
      <c r="C26" s="525"/>
      <c r="D26" s="521">
        <f t="shared" si="0"/>
        <v>0</v>
      </c>
    </row>
    <row r="27" spans="1:4" s="68" customFormat="1" ht="19.5" customHeight="1" thickBot="1">
      <c r="A27" s="526" t="s">
        <v>40</v>
      </c>
      <c r="B27" s="527"/>
      <c r="C27" s="527"/>
      <c r="D27" s="528">
        <f>SUM(D7:D26)</f>
        <v>42150350.8</v>
      </c>
    </row>
  </sheetData>
  <sheetProtection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6. melléklet a 10/2013. (V.2)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4" sqref="A4"/>
    </sheetView>
  </sheetViews>
  <sheetFormatPr defaultColWidth="9.00390625" defaultRowHeight="12.75"/>
  <cols>
    <col min="1" max="1" width="47.125" style="59" customWidth="1"/>
    <col min="2" max="2" width="15.625" style="58" customWidth="1"/>
    <col min="3" max="3" width="16.375" style="58" customWidth="1"/>
    <col min="4" max="4" width="18.00390625" style="58" customWidth="1"/>
    <col min="5" max="5" width="16.625" style="58" customWidth="1"/>
    <col min="6" max="6" width="18.875" style="74" customWidth="1"/>
    <col min="7" max="8" width="12.875" style="58" customWidth="1"/>
    <col min="9" max="9" width="13.875" style="58" customWidth="1"/>
    <col min="10" max="16384" width="9.375" style="58" customWidth="1"/>
  </cols>
  <sheetData>
    <row r="1" spans="1:6" ht="35.25" customHeight="1" thickBot="1">
      <c r="A1" s="249"/>
      <c r="B1" s="74"/>
      <c r="C1" s="74"/>
      <c r="D1" s="74"/>
      <c r="E1" s="74"/>
      <c r="F1" s="69" t="s">
        <v>57</v>
      </c>
    </row>
    <row r="2" spans="1:6" s="61" customFormat="1" ht="44.25" customHeight="1" thickBot="1">
      <c r="A2" s="250" t="s">
        <v>63</v>
      </c>
      <c r="B2" s="251" t="s">
        <v>64</v>
      </c>
      <c r="C2" s="251" t="s">
        <v>65</v>
      </c>
      <c r="D2" s="251" t="s">
        <v>533</v>
      </c>
      <c r="E2" s="251" t="s">
        <v>206</v>
      </c>
      <c r="F2" s="70" t="s">
        <v>385</v>
      </c>
    </row>
    <row r="3" spans="1:6" s="74" customFormat="1" ht="12" customHeight="1" thickBot="1">
      <c r="A3" s="71">
        <v>1</v>
      </c>
      <c r="B3" s="72">
        <v>2</v>
      </c>
      <c r="C3" s="72">
        <v>3</v>
      </c>
      <c r="D3" s="72">
        <v>4</v>
      </c>
      <c r="E3" s="72">
        <v>5</v>
      </c>
      <c r="F3" s="73" t="s">
        <v>76</v>
      </c>
    </row>
    <row r="4" spans="1:6" ht="30" customHeight="1">
      <c r="A4" s="379" t="s">
        <v>532</v>
      </c>
      <c r="B4" s="380">
        <v>261</v>
      </c>
      <c r="C4" s="381">
        <v>2012</v>
      </c>
      <c r="D4" s="380">
        <v>261</v>
      </c>
      <c r="E4" s="380">
        <v>0</v>
      </c>
      <c r="F4" s="382">
        <v>0</v>
      </c>
    </row>
    <row r="5" spans="1:6" ht="15.75" customHeight="1">
      <c r="A5" s="379"/>
      <c r="B5" s="380"/>
      <c r="C5" s="381"/>
      <c r="D5" s="380"/>
      <c r="E5" s="380"/>
      <c r="F5" s="382">
        <f aca="true" t="shared" si="0" ref="F5:F18">B5-D5-E5</f>
        <v>0</v>
      </c>
    </row>
    <row r="6" spans="1:6" ht="15.75" customHeight="1">
      <c r="A6" s="379"/>
      <c r="B6" s="380"/>
      <c r="C6" s="381"/>
      <c r="D6" s="35"/>
      <c r="E6" s="380"/>
      <c r="F6" s="76">
        <f t="shared" si="0"/>
        <v>0</v>
      </c>
    </row>
    <row r="7" spans="1:6" ht="15.75" customHeight="1">
      <c r="A7" s="77"/>
      <c r="B7" s="35"/>
      <c r="C7" s="75"/>
      <c r="D7" s="35"/>
      <c r="E7" s="35"/>
      <c r="F7" s="76">
        <f t="shared" si="0"/>
        <v>0</v>
      </c>
    </row>
    <row r="8" spans="1:6" ht="15.75" customHeight="1">
      <c r="A8" s="62"/>
      <c r="B8" s="35"/>
      <c r="C8" s="75"/>
      <c r="D8" s="35"/>
      <c r="E8" s="35"/>
      <c r="F8" s="76">
        <f t="shared" si="0"/>
        <v>0</v>
      </c>
    </row>
    <row r="9" spans="1:6" ht="15.75" customHeight="1">
      <c r="A9" s="77"/>
      <c r="B9" s="35"/>
      <c r="C9" s="75"/>
      <c r="D9" s="35"/>
      <c r="E9" s="35"/>
      <c r="F9" s="76">
        <f t="shared" si="0"/>
        <v>0</v>
      </c>
    </row>
    <row r="10" spans="1:6" ht="15.75" customHeight="1">
      <c r="A10" s="62"/>
      <c r="B10" s="35"/>
      <c r="C10" s="75"/>
      <c r="D10" s="35"/>
      <c r="E10" s="35"/>
      <c r="F10" s="76">
        <f t="shared" si="0"/>
        <v>0</v>
      </c>
    </row>
    <row r="11" spans="1:6" ht="15.75" customHeight="1">
      <c r="A11" s="62"/>
      <c r="B11" s="35"/>
      <c r="C11" s="75"/>
      <c r="D11" s="35"/>
      <c r="E11" s="35"/>
      <c r="F11" s="76">
        <f t="shared" si="0"/>
        <v>0</v>
      </c>
    </row>
    <row r="12" spans="1:6" ht="15.75" customHeight="1">
      <c r="A12" s="62"/>
      <c r="B12" s="35"/>
      <c r="C12" s="75"/>
      <c r="D12" s="35"/>
      <c r="E12" s="35"/>
      <c r="F12" s="76">
        <f t="shared" si="0"/>
        <v>0</v>
      </c>
    </row>
    <row r="13" spans="1:6" ht="15.75" customHeight="1">
      <c r="A13" s="62"/>
      <c r="B13" s="35"/>
      <c r="C13" s="75"/>
      <c r="D13" s="35"/>
      <c r="E13" s="35"/>
      <c r="F13" s="76">
        <f t="shared" si="0"/>
        <v>0</v>
      </c>
    </row>
    <row r="14" spans="1:6" ht="15.75" customHeight="1">
      <c r="A14" s="62"/>
      <c r="B14" s="35"/>
      <c r="C14" s="75"/>
      <c r="D14" s="35"/>
      <c r="E14" s="35"/>
      <c r="F14" s="76">
        <f t="shared" si="0"/>
        <v>0</v>
      </c>
    </row>
    <row r="15" spans="1:6" ht="15.75" customHeight="1">
      <c r="A15" s="62"/>
      <c r="B15" s="35"/>
      <c r="C15" s="75"/>
      <c r="D15" s="35"/>
      <c r="E15" s="35"/>
      <c r="F15" s="76">
        <f t="shared" si="0"/>
        <v>0</v>
      </c>
    </row>
    <row r="16" spans="1:6" ht="15.75" customHeight="1">
      <c r="A16" s="62"/>
      <c r="B16" s="35"/>
      <c r="C16" s="75"/>
      <c r="D16" s="35"/>
      <c r="E16" s="35"/>
      <c r="F16" s="76">
        <f t="shared" si="0"/>
        <v>0</v>
      </c>
    </row>
    <row r="17" spans="1:6" ht="15.75" customHeight="1">
      <c r="A17" s="62"/>
      <c r="B17" s="35"/>
      <c r="C17" s="75"/>
      <c r="D17" s="35"/>
      <c r="E17" s="35"/>
      <c r="F17" s="76">
        <f t="shared" si="0"/>
        <v>0</v>
      </c>
    </row>
    <row r="18" spans="1:6" ht="15.75" customHeight="1" thickBot="1">
      <c r="A18" s="78"/>
      <c r="B18" s="36"/>
      <c r="C18" s="79"/>
      <c r="D18" s="36"/>
      <c r="E18" s="36"/>
      <c r="F18" s="80">
        <f t="shared" si="0"/>
        <v>0</v>
      </c>
    </row>
    <row r="19" spans="1:6" s="83" customFormat="1" ht="18" customHeight="1" thickBot="1">
      <c r="A19" s="252" t="s">
        <v>62</v>
      </c>
      <c r="B19" s="81">
        <f>SUM(B4:B18)</f>
        <v>261</v>
      </c>
      <c r="C19" s="153"/>
      <c r="D19" s="81">
        <f>SUM(D4:D18)</f>
        <v>261</v>
      </c>
      <c r="E19" s="81">
        <f>SUM(E4:E18)</f>
        <v>0</v>
      </c>
      <c r="F19" s="82">
        <f>SUM(F4:F18)</f>
        <v>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Beruházási (felhalmozási) kiadások
beruházásonként &amp;R&amp;"Times New Roman CE,Félkövér dőlt"&amp;11 7. melléklet a 10/2013. (V.2)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29" sqref="E29"/>
    </sheetView>
  </sheetViews>
  <sheetFormatPr defaultColWidth="9.00390625" defaultRowHeight="12.75"/>
  <cols>
    <col min="1" max="1" width="60.625" style="59" customWidth="1"/>
    <col min="2" max="2" width="15.625" style="58" customWidth="1"/>
    <col min="3" max="3" width="16.375" style="58" customWidth="1"/>
    <col min="4" max="4" width="18.00390625" style="58" customWidth="1"/>
    <col min="5" max="5" width="16.625" style="58" customWidth="1"/>
    <col min="6" max="6" width="18.875" style="58" customWidth="1"/>
    <col min="7" max="8" width="12.875" style="58" customWidth="1"/>
    <col min="9" max="9" width="13.875" style="58" customWidth="1"/>
    <col min="10" max="16384" width="9.375" style="58" customWidth="1"/>
  </cols>
  <sheetData>
    <row r="1" spans="1:6" ht="23.25" customHeight="1" thickBot="1">
      <c r="A1" s="249"/>
      <c r="B1" s="74"/>
      <c r="C1" s="74"/>
      <c r="D1" s="74"/>
      <c r="E1" s="74"/>
      <c r="F1" s="69" t="s">
        <v>57</v>
      </c>
    </row>
    <row r="2" spans="1:6" s="61" customFormat="1" ht="48.75" customHeight="1" thickBot="1">
      <c r="A2" s="250" t="s">
        <v>66</v>
      </c>
      <c r="B2" s="251" t="s">
        <v>496</v>
      </c>
      <c r="C2" s="251" t="s">
        <v>65</v>
      </c>
      <c r="D2" s="251" t="s">
        <v>384</v>
      </c>
      <c r="E2" s="251" t="s">
        <v>497</v>
      </c>
      <c r="F2" s="70" t="s">
        <v>386</v>
      </c>
    </row>
    <row r="3" spans="1:6" s="74" customFormat="1" ht="15" customHeight="1" thickBot="1">
      <c r="A3" s="71">
        <v>1</v>
      </c>
      <c r="B3" s="72">
        <v>2</v>
      </c>
      <c r="C3" s="72">
        <v>3</v>
      </c>
      <c r="D3" s="72">
        <v>4</v>
      </c>
      <c r="E3" s="72">
        <v>5</v>
      </c>
      <c r="F3" s="73">
        <v>6</v>
      </c>
    </row>
    <row r="4" spans="1:6" ht="15.75" customHeight="1">
      <c r="A4" s="379" t="s">
        <v>478</v>
      </c>
      <c r="B4" s="380">
        <v>5460</v>
      </c>
      <c r="C4" s="381">
        <v>2012</v>
      </c>
      <c r="D4" s="380"/>
      <c r="E4" s="380">
        <v>5460</v>
      </c>
      <c r="F4" s="382">
        <f aca="true" t="shared" si="0" ref="F4:F22">B4-D4-E4</f>
        <v>0</v>
      </c>
    </row>
    <row r="5" spans="1:6" ht="15.75" customHeight="1">
      <c r="A5" s="379" t="s">
        <v>479</v>
      </c>
      <c r="B5" s="380">
        <v>5715</v>
      </c>
      <c r="C5" s="381">
        <v>2012</v>
      </c>
      <c r="D5" s="85"/>
      <c r="E5" s="380">
        <v>5715</v>
      </c>
      <c r="F5" s="87">
        <f t="shared" si="0"/>
        <v>0</v>
      </c>
    </row>
    <row r="6" spans="1:6" ht="15.75" customHeight="1">
      <c r="A6" s="379" t="s">
        <v>480</v>
      </c>
      <c r="B6" s="85">
        <v>750</v>
      </c>
      <c r="C6" s="381">
        <v>2012</v>
      </c>
      <c r="D6" s="85"/>
      <c r="E6" s="380">
        <v>750</v>
      </c>
      <c r="F6" s="87">
        <f t="shared" si="0"/>
        <v>0</v>
      </c>
    </row>
    <row r="7" spans="1:6" ht="15.75" customHeight="1">
      <c r="A7" s="84"/>
      <c r="B7" s="85"/>
      <c r="C7" s="86"/>
      <c r="D7" s="85"/>
      <c r="E7" s="85"/>
      <c r="F7" s="87">
        <f t="shared" si="0"/>
        <v>0</v>
      </c>
    </row>
    <row r="8" spans="1:6" ht="15.75" customHeight="1">
      <c r="A8" s="84"/>
      <c r="B8" s="85"/>
      <c r="C8" s="86"/>
      <c r="D8" s="85"/>
      <c r="E8" s="85"/>
      <c r="F8" s="87">
        <f t="shared" si="0"/>
        <v>0</v>
      </c>
    </row>
    <row r="9" spans="1:6" ht="15.75" customHeight="1">
      <c r="A9" s="84"/>
      <c r="B9" s="85"/>
      <c r="C9" s="86"/>
      <c r="D9" s="85"/>
      <c r="E9" s="85"/>
      <c r="F9" s="87">
        <f t="shared" si="0"/>
        <v>0</v>
      </c>
    </row>
    <row r="10" spans="1:6" ht="15.75" customHeight="1">
      <c r="A10" s="84"/>
      <c r="B10" s="85"/>
      <c r="C10" s="86"/>
      <c r="D10" s="85"/>
      <c r="E10" s="85"/>
      <c r="F10" s="87">
        <f t="shared" si="0"/>
        <v>0</v>
      </c>
    </row>
    <row r="11" spans="1:6" ht="15.75" customHeight="1">
      <c r="A11" s="84"/>
      <c r="B11" s="85"/>
      <c r="C11" s="86"/>
      <c r="D11" s="85"/>
      <c r="E11" s="85"/>
      <c r="F11" s="87">
        <f t="shared" si="0"/>
        <v>0</v>
      </c>
    </row>
    <row r="12" spans="1:6" ht="15.75" customHeight="1">
      <c r="A12" s="84"/>
      <c r="B12" s="85"/>
      <c r="C12" s="86"/>
      <c r="D12" s="85"/>
      <c r="E12" s="85"/>
      <c r="F12" s="87">
        <f t="shared" si="0"/>
        <v>0</v>
      </c>
    </row>
    <row r="13" spans="1:6" ht="15.75" customHeight="1">
      <c r="A13" s="84"/>
      <c r="B13" s="85"/>
      <c r="C13" s="86"/>
      <c r="D13" s="85"/>
      <c r="E13" s="85"/>
      <c r="F13" s="87">
        <f t="shared" si="0"/>
        <v>0</v>
      </c>
    </row>
    <row r="14" spans="1:6" ht="15.75" customHeight="1">
      <c r="A14" s="84"/>
      <c r="B14" s="85"/>
      <c r="C14" s="86"/>
      <c r="D14" s="85"/>
      <c r="E14" s="85"/>
      <c r="F14" s="87">
        <f t="shared" si="0"/>
        <v>0</v>
      </c>
    </row>
    <row r="15" spans="1:6" ht="15.75" customHeight="1">
      <c r="A15" s="84"/>
      <c r="B15" s="85"/>
      <c r="C15" s="86"/>
      <c r="D15" s="85"/>
      <c r="E15" s="85"/>
      <c r="F15" s="87">
        <f t="shared" si="0"/>
        <v>0</v>
      </c>
    </row>
    <row r="16" spans="1:6" ht="15.75" customHeight="1">
      <c r="A16" s="84"/>
      <c r="B16" s="85"/>
      <c r="C16" s="86"/>
      <c r="D16" s="85"/>
      <c r="E16" s="85"/>
      <c r="F16" s="87">
        <f t="shared" si="0"/>
        <v>0</v>
      </c>
    </row>
    <row r="17" spans="1:6" ht="15.75" customHeight="1">
      <c r="A17" s="84"/>
      <c r="B17" s="85"/>
      <c r="C17" s="86"/>
      <c r="D17" s="85"/>
      <c r="E17" s="85"/>
      <c r="F17" s="87">
        <f t="shared" si="0"/>
        <v>0</v>
      </c>
    </row>
    <row r="18" spans="1:6" ht="15.75" customHeight="1">
      <c r="A18" s="84"/>
      <c r="B18" s="85"/>
      <c r="C18" s="86"/>
      <c r="D18" s="85"/>
      <c r="E18" s="85"/>
      <c r="F18" s="87">
        <f t="shared" si="0"/>
        <v>0</v>
      </c>
    </row>
    <row r="19" spans="1:6" ht="15.75" customHeight="1">
      <c r="A19" s="84"/>
      <c r="B19" s="85"/>
      <c r="C19" s="86"/>
      <c r="D19" s="85"/>
      <c r="E19" s="85"/>
      <c r="F19" s="87">
        <f t="shared" si="0"/>
        <v>0</v>
      </c>
    </row>
    <row r="20" spans="1:6" ht="15.75" customHeight="1">
      <c r="A20" s="84"/>
      <c r="B20" s="85"/>
      <c r="C20" s="86"/>
      <c r="D20" s="85"/>
      <c r="E20" s="85"/>
      <c r="F20" s="87">
        <f t="shared" si="0"/>
        <v>0</v>
      </c>
    </row>
    <row r="21" spans="1:6" ht="15.75" customHeight="1">
      <c r="A21" s="84"/>
      <c r="B21" s="85"/>
      <c r="C21" s="86"/>
      <c r="D21" s="85"/>
      <c r="E21" s="85"/>
      <c r="F21" s="87">
        <f t="shared" si="0"/>
        <v>0</v>
      </c>
    </row>
    <row r="22" spans="1:6" ht="15.75" customHeight="1" thickBot="1">
      <c r="A22" s="88"/>
      <c r="B22" s="89"/>
      <c r="C22" s="89"/>
      <c r="D22" s="89"/>
      <c r="E22" s="89"/>
      <c r="F22" s="90">
        <f t="shared" si="0"/>
        <v>0</v>
      </c>
    </row>
    <row r="23" spans="1:6" s="83" customFormat="1" ht="18" customHeight="1" thickBot="1">
      <c r="A23" s="252" t="s">
        <v>62</v>
      </c>
      <c r="B23" s="253">
        <f>SUM(B4:B22)</f>
        <v>11925</v>
      </c>
      <c r="C23" s="154"/>
      <c r="D23" s="253">
        <f>SUM(D4:D22)</f>
        <v>0</v>
      </c>
      <c r="E23" s="253">
        <f>SUM(E4:E22)</f>
        <v>11925</v>
      </c>
      <c r="F23" s="91">
        <f>SUM(F4:F22)</f>
        <v>0</v>
      </c>
    </row>
  </sheetData>
  <sheetProtection/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felújításonként&amp;14 &amp;R&amp;"Times New Roman CE,Félkövér dőlt"&amp;12 &amp;11 8. melléklet a 10/2013. (V.2.) számú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Cikó</cp:lastModifiedBy>
  <cp:lastPrinted>2013-05-29T09:27:53Z</cp:lastPrinted>
  <dcterms:created xsi:type="dcterms:W3CDTF">1999-10-30T10:30:45Z</dcterms:created>
  <dcterms:modified xsi:type="dcterms:W3CDTF">2013-05-29T09:28:38Z</dcterms:modified>
  <cp:category/>
  <cp:version/>
  <cp:contentType/>
  <cp:contentStatus/>
</cp:coreProperties>
</file>