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0290" tabRatio="871" activeTab="17"/>
  </bookViews>
  <sheets>
    <sheet name="1.sz.melléklet" sheetId="1" r:id="rId1"/>
    <sheet name="2.sz. melléklet" sheetId="2" r:id="rId2"/>
    <sheet name="2.sz. melléklet (1)" sheetId="3" r:id="rId3"/>
    <sheet name="2sz. melléklet (2)" sheetId="4" r:id="rId4"/>
    <sheet name="3.sz. melléklet" sheetId="5" r:id="rId5"/>
    <sheet name="4. sz. melléklet" sheetId="6" r:id="rId6"/>
    <sheet name="5.sz.melléklet " sheetId="7" r:id="rId7"/>
    <sheet name="6.sz.melléklet " sheetId="8" r:id="rId8"/>
    <sheet name="7.sz.melléklet " sheetId="9" r:id="rId9"/>
    <sheet name="8.sz. melléklet" sheetId="10" r:id="rId10"/>
    <sheet name="9.sz.melléklet" sheetId="11" r:id="rId11"/>
    <sheet name="10.sz.melléklet " sheetId="12" r:id="rId12"/>
    <sheet name="11.sz.melléklet " sheetId="13" r:id="rId13"/>
    <sheet name="12.sz.melléklet" sheetId="14" r:id="rId14"/>
    <sheet name="13.sz.melléklet  " sheetId="15" r:id="rId15"/>
    <sheet name="14.sz.melléklet " sheetId="16" r:id="rId16"/>
    <sheet name="15.sz.melléklet " sheetId="17" r:id="rId17"/>
    <sheet name="16.sz.melléklet" sheetId="18" r:id="rId18"/>
  </sheets>
  <definedNames>
    <definedName name="_xlnm.Print_Area" localSheetId="0">'1.sz.melléklet'!$A$1:$E$157</definedName>
    <definedName name="_xlnm.Print_Area" localSheetId="14">'13.sz.melléklet  '!$A$1:$D$11</definedName>
    <definedName name="_xlnm.Print_Area" localSheetId="17">'16.sz.melléklet'!$A$1:$D$10</definedName>
    <definedName name="_xlnm.Print_Area" localSheetId="1">'2.sz. melléklet'!$A$1:$I$72</definedName>
    <definedName name="_xlnm.Print_Area" localSheetId="2">'2.sz. melléklet (1)'!$A$1:$I$72</definedName>
    <definedName name="_xlnm.Print_Area" localSheetId="3">'2sz. melléklet (2)'!$A$1:$I$72</definedName>
    <definedName name="_xlnm.Print_Area" localSheetId="4">'3.sz. melléklet'!$A$2:$E$15</definedName>
    <definedName name="_xlnm.Print_Area" localSheetId="6">'5.sz.melléklet '!$A$1:$H$209</definedName>
  </definedNames>
  <calcPr fullCalcOnLoad="1"/>
</workbook>
</file>

<file path=xl/comments7.xml><?xml version="1.0" encoding="utf-8"?>
<comments xmlns="http://schemas.openxmlformats.org/spreadsheetml/2006/main">
  <authors>
    <author>PH?</author>
  </authors>
  <commentList>
    <comment ref="H7" authorId="0">
      <text>
        <r>
          <rPr>
            <b/>
            <sz val="8"/>
            <rFont val="Tahoma"/>
            <family val="0"/>
          </rPr>
          <t>PHÖ:</t>
        </r>
        <r>
          <rPr>
            <sz val="8"/>
            <rFont val="Tahoma"/>
            <family val="0"/>
          </rPr>
          <t xml:space="preserve">
Óvoda: 209 ebéd/hó
Önk.: 238 ebéd/hó
447*630=281 610 / hó
12*281 610=3 379 320,-
Nettó:
3 379 320*0,7874=2 660 877,-
ÁFA: 718 443,-</t>
        </r>
      </text>
    </comment>
    <comment ref="H11" authorId="0">
      <text>
        <r>
          <rPr>
            <b/>
            <sz val="8"/>
            <rFont val="Tahoma"/>
            <family val="0"/>
          </rPr>
          <t>PHÖ:</t>
        </r>
        <r>
          <rPr>
            <sz val="8"/>
            <rFont val="Tahoma"/>
            <family val="0"/>
          </rPr>
          <t xml:space="preserve">
2, 6 és 7 ÁFA vonzata</t>
        </r>
      </text>
    </comment>
    <comment ref="H51" authorId="0">
      <text>
        <r>
          <rPr>
            <b/>
            <sz val="8"/>
            <rFont val="Tahoma"/>
            <family val="0"/>
          </rPr>
          <t>PHÖ:</t>
        </r>
        <r>
          <rPr>
            <sz val="8"/>
            <rFont val="Tahoma"/>
            <family val="0"/>
          </rPr>
          <t xml:space="preserve">
Beruházások és felújítások kapcsán kapott támogatások</t>
        </r>
      </text>
    </comment>
    <comment ref="H50" authorId="0">
      <text>
        <r>
          <rPr>
            <b/>
            <sz val="8"/>
            <rFont val="Tahoma"/>
            <family val="0"/>
          </rPr>
          <t>PHÖ:</t>
        </r>
        <r>
          <rPr>
            <sz val="8"/>
            <rFont val="Tahoma"/>
            <family val="0"/>
          </rPr>
          <t xml:space="preserve">
közmunkások után kapott támogatások
bruttó+szochó
56625+15289=71914
15*71 914*0,85 =916 904,-/hó
12*916 904=11.002.848,-
+szociális segélyek és támogatások után kapott támogatás
fogl.hely.tám. 0,8
szoc.seg. 0,9
lakásfenntartási 0,9
gyv és óvodázt. 100%</t>
        </r>
      </text>
    </comment>
    <comment ref="H72" authorId="0">
      <text>
        <r>
          <rPr>
            <b/>
            <sz val="8"/>
            <rFont val="Tahoma"/>
            <family val="0"/>
          </rPr>
          <t>PHÖ:</t>
        </r>
        <r>
          <rPr>
            <sz val="8"/>
            <rFont val="Tahoma"/>
            <family val="0"/>
          </rPr>
          <t xml:space="preserve">
közmunkások bére</t>
        </r>
      </text>
    </comment>
  </commentList>
</comments>
</file>

<file path=xl/sharedStrings.xml><?xml version="1.0" encoding="utf-8"?>
<sst xmlns="http://schemas.openxmlformats.org/spreadsheetml/2006/main" count="1302" uniqueCount="650">
  <si>
    <t>Kiemelt előirányzat</t>
  </si>
  <si>
    <t>Működési bevételek</t>
  </si>
  <si>
    <t>Hitelek</t>
  </si>
  <si>
    <t>Személyi juttatás</t>
  </si>
  <si>
    <t>Dologi kiadás és egyéb folyó kiadás</t>
  </si>
  <si>
    <t>Pénzeszköz átadás</t>
  </si>
  <si>
    <t>Beruházás, fejlesztés</t>
  </si>
  <si>
    <t>Hitel visszafizetés</t>
  </si>
  <si>
    <t xml:space="preserve">Tartalék </t>
  </si>
  <si>
    <t>Kamat bevétel</t>
  </si>
  <si>
    <t>Intézményi működési bevételek</t>
  </si>
  <si>
    <t>Illetékek</t>
  </si>
  <si>
    <t>Helyi adók</t>
  </si>
  <si>
    <t xml:space="preserve"> - Magánszemélyek kommunnális adója</t>
  </si>
  <si>
    <t xml:space="preserve"> - Iparűzési adó</t>
  </si>
  <si>
    <t>Átengedett központi adók</t>
  </si>
  <si>
    <t xml:space="preserve"> - Szabálysértési bírság, környezetvédelmi bírság</t>
  </si>
  <si>
    <t>Önkormányzatok sajátos működési bevételei</t>
  </si>
  <si>
    <t>Normatív hozzájárulások</t>
  </si>
  <si>
    <t>Normatív kötött felhasználású támogatás</t>
  </si>
  <si>
    <t>Egyéb központi támogatás</t>
  </si>
  <si>
    <t>Önkormányzatok költségvetési támogatása</t>
  </si>
  <si>
    <t>BEVÉTELEK MEGNEVEZÉSE</t>
  </si>
  <si>
    <t>Tárgyi eszközök, immat.javak értékesítése</t>
  </si>
  <si>
    <t>Önk.sajátos felhalmozási és tőkebevételei</t>
  </si>
  <si>
    <t>Felhalmozási és tőke jellegű bevételek</t>
  </si>
  <si>
    <t xml:space="preserve">     - ebből OEP - től átvett pénzeszköz</t>
  </si>
  <si>
    <t>Véglegesen átvett pénzeszköz</t>
  </si>
  <si>
    <t>Előző évi kp.i kv.i kieg. visszatérités</t>
  </si>
  <si>
    <t>Működési célú pénzeszk. átvét. ÁH-n kívülről</t>
  </si>
  <si>
    <t>Felhalmozási célú pénzeszk. átvét ÁH-n kívülről</t>
  </si>
  <si>
    <t>Működési célú hitel felvétel</t>
  </si>
  <si>
    <t>KIADÁSOK MEGNEVEZÉSE</t>
  </si>
  <si>
    <t>Alapilletmények</t>
  </si>
  <si>
    <t>Egyéb kötelező illetménypótlék</t>
  </si>
  <si>
    <t>Rendszeres személyi juttatások</t>
  </si>
  <si>
    <t>Egyéb munkavégzéshez kapcsolódó  juttatás</t>
  </si>
  <si>
    <t>Munkavégzéshez kapcsolódó juttatások</t>
  </si>
  <si>
    <t>Jubileumi jutalom</t>
  </si>
  <si>
    <t>Egyéb sajátos juttatás</t>
  </si>
  <si>
    <t>Foglalkoztatottak sajátos juttatásai</t>
  </si>
  <si>
    <t>Közlekedési költségtérítés</t>
  </si>
  <si>
    <t>Étkezési hozzájárulás</t>
  </si>
  <si>
    <t>Személyhez kapcsolódó költségtérítések, hozz.</t>
  </si>
  <si>
    <t>Állományba nem tartozók juttatásai</t>
  </si>
  <si>
    <t>Külső személyi juttatások</t>
  </si>
  <si>
    <t>Részmunkaidőben foglalk. juttatásai</t>
  </si>
  <si>
    <t>Személyi juttatások összesen</t>
  </si>
  <si>
    <t>Munkaadói járulék</t>
  </si>
  <si>
    <t>Egészségügyi hozzájárulás</t>
  </si>
  <si>
    <t>Táppénz hozzájárulás</t>
  </si>
  <si>
    <t>Munkaadókat terhelő egyéb járulékok</t>
  </si>
  <si>
    <t>Irodaszer nyomtatvány</t>
  </si>
  <si>
    <t>Könyv, folyóirat, egyéb információhorhozó</t>
  </si>
  <si>
    <t>Hajtó- és kenőanyagok beszerzése</t>
  </si>
  <si>
    <t>Munkaruha, védőruha</t>
  </si>
  <si>
    <t>Egyéb anyagbeszerzés</t>
  </si>
  <si>
    <t>Készletbeszerzések</t>
  </si>
  <si>
    <t>Nem adatátv. távközlési díjak</t>
  </si>
  <si>
    <t>Adatátviteli célú távközlési díjak</t>
  </si>
  <si>
    <t>Egyéb kommunikációs szolgátatások</t>
  </si>
  <si>
    <t>Kommunikációs szolgáltatások</t>
  </si>
  <si>
    <t>Vásárolt élelmezés</t>
  </si>
  <si>
    <t>Bérleti és lízing díjak</t>
  </si>
  <si>
    <t>Szállítási szolgátatás</t>
  </si>
  <si>
    <t>Gázenergia - szolgáltatás díja</t>
  </si>
  <si>
    <t>Villamosenergia - szolgáltatás díja</t>
  </si>
  <si>
    <t>Víz- és csatornadíjak</t>
  </si>
  <si>
    <t>Karbantartási, kisjavítási szolgáltatási kiadás.</t>
  </si>
  <si>
    <t>Egyéb üzemeltetési, fenntartási szolg.kiadások</t>
  </si>
  <si>
    <t>Pénzügyi szolgáltatások kiadásai</t>
  </si>
  <si>
    <t>Szolgáltatási kiadások</t>
  </si>
  <si>
    <t>Vásárolt termékek és szolg. ált.forg.adója</t>
  </si>
  <si>
    <t>Vásárolt közszolgáltatások</t>
  </si>
  <si>
    <t>Belföldi kiküldetés</t>
  </si>
  <si>
    <t>Dologi kiadások összesen</t>
  </si>
  <si>
    <t>Előző évi visszafizetés</t>
  </si>
  <si>
    <t>Különféle költségvetési befizetések</t>
  </si>
  <si>
    <t>Munkáltató által fiz. szja.</t>
  </si>
  <si>
    <t>Adók, díjak egyéb befizetések</t>
  </si>
  <si>
    <t>Adók, díjak, befizetések</t>
  </si>
  <si>
    <t>Kamatkiadások államháztartáson kívülre</t>
  </si>
  <si>
    <t>Kamatkiadások</t>
  </si>
  <si>
    <t>Egyéb folyó kiadások összesen</t>
  </si>
  <si>
    <t xml:space="preserve">Dologi és egyéb folyó kiadások </t>
  </si>
  <si>
    <t>Lakásfenntartási támogatás</t>
  </si>
  <si>
    <t>Ápolási díj</t>
  </si>
  <si>
    <t>Átmeneti segély</t>
  </si>
  <si>
    <t>Temetési segély</t>
  </si>
  <si>
    <t>Közgyógyellátás</t>
  </si>
  <si>
    <t>Szoc.étkeztetés</t>
  </si>
  <si>
    <t>Egyéb rászorultságtól függő ellátások</t>
  </si>
  <si>
    <t>Támogatás ért. műk.kiad. önkorm.ktsgv.szervnek</t>
  </si>
  <si>
    <t>Műk.c.pe.átadás non-profit szervnek</t>
  </si>
  <si>
    <t xml:space="preserve"> - Bursa Hungarica</t>
  </si>
  <si>
    <t>Pénzeszközátadás</t>
  </si>
  <si>
    <t>Beruházási kiadások</t>
  </si>
  <si>
    <t>Beruházások áfája</t>
  </si>
  <si>
    <t>Felújítás</t>
  </si>
  <si>
    <t>Felújítás áfája</t>
  </si>
  <si>
    <t>Beruházás és felújítás összesen</t>
  </si>
  <si>
    <t>Hitel visszafizetése</t>
  </si>
  <si>
    <t>Általános tartalék</t>
  </si>
  <si>
    <t>Céltartalék</t>
  </si>
  <si>
    <t>Tartalék</t>
  </si>
  <si>
    <t>Bérleti díjbevételek</t>
  </si>
  <si>
    <t>Intézményi ellátási díj bevételei</t>
  </si>
  <si>
    <t>Alkalmazottak térítése</t>
  </si>
  <si>
    <t>Egyéb alaptevékenység bevétele</t>
  </si>
  <si>
    <t>Működ.kiad.kapcs. Áfa visszatérülés</t>
  </si>
  <si>
    <t>Kiszáml.termékek és szolg. ÁFA-ja</t>
  </si>
  <si>
    <t>Felhalmozási  és tőkejellegű bevét.</t>
  </si>
  <si>
    <t>Közalk. alapilletménye</t>
  </si>
  <si>
    <t>Közalk. egyéb kötelező illetménypótléka</t>
  </si>
  <si>
    <t>Túlóra</t>
  </si>
  <si>
    <t>Helyettesítés</t>
  </si>
  <si>
    <t>Egyéb munkavégzéshez kapcsolodó juttatás</t>
  </si>
  <si>
    <t>Végkielégítés</t>
  </si>
  <si>
    <t>Egyéb sajátos juttatás (ped.tov., bet.szab.)</t>
  </si>
  <si>
    <t>Egyéb ktsg.térítés és hozzájárulás</t>
  </si>
  <si>
    <t xml:space="preserve"> </t>
  </si>
  <si>
    <t>Részmu.időben fogl. rendszeres szem.jut.</t>
  </si>
  <si>
    <t>Táppénz-hozzájárulás</t>
  </si>
  <si>
    <t>Élelmiszer beszerzés</t>
  </si>
  <si>
    <t>Gyógyszerbeszerzés</t>
  </si>
  <si>
    <t>Vegyszerbeszerzés</t>
  </si>
  <si>
    <t>Irodaszer, nyomtatvány beszerzés</t>
  </si>
  <si>
    <t>Könyv beszerzése</t>
  </si>
  <si>
    <t>Folyóirat beszerzése</t>
  </si>
  <si>
    <t>Egyéb információhordozó beszerzése</t>
  </si>
  <si>
    <t>Hajtó- és kenőanyag beszerzés</t>
  </si>
  <si>
    <t>Szakmai anyagok beszerzése</t>
  </si>
  <si>
    <t>Készletbeszerzés</t>
  </si>
  <si>
    <t>Nem adatátviteli célú távközlési díjak</t>
  </si>
  <si>
    <t>Egyéb kommunikációs szolgáltatások</t>
  </si>
  <si>
    <t>Bérleti díj</t>
  </si>
  <si>
    <t>Szállítási szolgáltatás</t>
  </si>
  <si>
    <t>Gázenergia-szolgáltatás díja</t>
  </si>
  <si>
    <t>Villamosenergia-szolgáltatás díja</t>
  </si>
  <si>
    <t>Viz- és csatornadíjak</t>
  </si>
  <si>
    <t>Karbantartási, kisjavítási szolg. kiadásai</t>
  </si>
  <si>
    <t>Egyéb, üzemeltetési, fenntartási kiadások</t>
  </si>
  <si>
    <t>Pénzügyi szolgáltatások</t>
  </si>
  <si>
    <t>Vásárolt termékek és szolg. ÁFA-ja</t>
  </si>
  <si>
    <t>Áfa befizetés</t>
  </si>
  <si>
    <t>Általános forgalmi adó összesen</t>
  </si>
  <si>
    <t>Reprezentációs kiadás</t>
  </si>
  <si>
    <t>Kiküldetés</t>
  </si>
  <si>
    <t>Vásárolt közszolgáltatás</t>
  </si>
  <si>
    <t>Egyéb dologi kiadás</t>
  </si>
  <si>
    <t>Szellemi tevékenység végzésére kifiz.</t>
  </si>
  <si>
    <t>Dologi kiadások és egyéb folyó kiadások</t>
  </si>
  <si>
    <t>Megnevezés</t>
  </si>
  <si>
    <t>Felújítások:</t>
  </si>
  <si>
    <t>Összesen</t>
  </si>
  <si>
    <t>Beruházások:</t>
  </si>
  <si>
    <t>Fennálló kötelezettség</t>
  </si>
  <si>
    <t xml:space="preserve">Kötelezettség </t>
  </si>
  <si>
    <t>évi</t>
  </si>
  <si>
    <t xml:space="preserve">évi 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</si>
  <si>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</si>
  <si>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</si>
  <si>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</si>
  <si>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</si>
  <si>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</si>
  <si>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</si>
  <si>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</si>
  <si>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Bevételi jogcím</t>
  </si>
  <si>
    <t>Kedvezmény nélkül elérhető bevétel</t>
  </si>
  <si>
    <t>Összesen:</t>
  </si>
  <si>
    <t>Tartalékok</t>
  </si>
  <si>
    <t>Tartozás állomány megnevezése</t>
  </si>
  <si>
    <t>15-30 nap közötti állomány</t>
  </si>
  <si>
    <t>30-60 nap közötti állomány</t>
  </si>
  <si>
    <t>60 napon túli állomány</t>
  </si>
  <si>
    <t>Állammal szembeni tartozások</t>
  </si>
  <si>
    <t>Központi költségvetéssel szemben fennálló tartozások</t>
  </si>
  <si>
    <t>Elkülönített állami pénzalapokkal szembeni tartozások</t>
  </si>
  <si>
    <t>TB alapokkal szembeni tartozások</t>
  </si>
  <si>
    <t>Tartozásállomány önkormányzatok és intézmények felé</t>
  </si>
  <si>
    <t>Egyéb tartozásállomány</t>
  </si>
  <si>
    <t>……………………………….</t>
  </si>
  <si>
    <t>költségvetési szerv vezetője</t>
  </si>
  <si>
    <t xml:space="preserve">  </t>
  </si>
  <si>
    <t>Kiemelt előirányzatok</t>
  </si>
  <si>
    <t>Támogatásértékű bevételek</t>
  </si>
  <si>
    <t>Óvodáztatási támogatás</t>
  </si>
  <si>
    <t>Önk.által saját hat.körben nyújtott term.ellátás</t>
  </si>
  <si>
    <t>Egyéb térítés</t>
  </si>
  <si>
    <t>Egyéb feltételtől függő pótlék</t>
  </si>
  <si>
    <t>1.</t>
  </si>
  <si>
    <t>2.</t>
  </si>
  <si>
    <t>3.</t>
  </si>
  <si>
    <t>4.</t>
  </si>
  <si>
    <t>5.</t>
  </si>
  <si>
    <t>Bérleti dij</t>
  </si>
  <si>
    <t>Továbbszámlázott szolgáltatás</t>
  </si>
  <si>
    <t>Egyéb költségtérítés és hozzájárulás</t>
  </si>
  <si>
    <t>Kisértékű t.eszköz, szellemi term. beszerz.</t>
  </si>
  <si>
    <t>Közhatalmi bevételek</t>
  </si>
  <si>
    <t>Különféle dologi kiadások</t>
  </si>
  <si>
    <t>Közalk.kereset kiegészítése</t>
  </si>
  <si>
    <t>Előirányzati csoport</t>
  </si>
  <si>
    <t xml:space="preserve">Előirányzat </t>
  </si>
  <si>
    <t>Rész előirányzat</t>
  </si>
  <si>
    <t>Önkormányzat kiadásai összesen</t>
  </si>
  <si>
    <t>Átlaglétszám</t>
  </si>
  <si>
    <t>Önkormányzat összevont összesen</t>
  </si>
  <si>
    <t>Közfoglalkoztatás</t>
  </si>
  <si>
    <t>Önkormányzat összevont engedélyezett létszám kerete intézményi bontásban</t>
  </si>
  <si>
    <t xml:space="preserve">                    B E V É T E L E K</t>
  </si>
  <si>
    <t>sorszám</t>
  </si>
  <si>
    <t>I.Önkormányzat működési bevételei (2+3+4)</t>
  </si>
  <si>
    <t>I/1. Önkormányzat sajátos működési bevételei (2.1+…2.6)</t>
  </si>
  <si>
    <t>2.1</t>
  </si>
  <si>
    <t>2.2</t>
  </si>
  <si>
    <t xml:space="preserve">Illetékek </t>
  </si>
  <si>
    <t>2.3</t>
  </si>
  <si>
    <t>2.4</t>
  </si>
  <si>
    <t>Bírságok, díjak, pótlékok</t>
  </si>
  <si>
    <t>2.5</t>
  </si>
  <si>
    <t>Egyéb sajátos bevételek</t>
  </si>
  <si>
    <t>2.6</t>
  </si>
  <si>
    <t>Egyéb fizetési kötelezettségből származó bevételek</t>
  </si>
  <si>
    <t>3</t>
  </si>
  <si>
    <t>I/2 Intézményi működési bevételek (3.1+….+3.8)</t>
  </si>
  <si>
    <t>3.1</t>
  </si>
  <si>
    <t>Áru- és készletértékesítés</t>
  </si>
  <si>
    <t>3.2</t>
  </si>
  <si>
    <t>Nyújtott szolgáltatások ellenértéke</t>
  </si>
  <si>
    <t>3.3</t>
  </si>
  <si>
    <t>3.4.</t>
  </si>
  <si>
    <t>Intézményi ellátási díjak</t>
  </si>
  <si>
    <t>3.5</t>
  </si>
  <si>
    <t>3.6</t>
  </si>
  <si>
    <t>Általános fogalmi adó bevétel</t>
  </si>
  <si>
    <t>3.7</t>
  </si>
  <si>
    <t>Működési célu hozam- és kamatbevételek</t>
  </si>
  <si>
    <t>3.8</t>
  </si>
  <si>
    <t>Egyéb működési célú bevétel</t>
  </si>
  <si>
    <t>4</t>
  </si>
  <si>
    <t>II. Közhatalmi bevételek</t>
  </si>
  <si>
    <t>5</t>
  </si>
  <si>
    <t>III. Támogatások, kiegészítések (5.1+……+5.8)</t>
  </si>
  <si>
    <t>5.1</t>
  </si>
  <si>
    <t>5.2</t>
  </si>
  <si>
    <t>5.3</t>
  </si>
  <si>
    <t>5.4</t>
  </si>
  <si>
    <t>5.5</t>
  </si>
  <si>
    <t>5.6</t>
  </si>
  <si>
    <t>Címzett és céltámogatások</t>
  </si>
  <si>
    <t>5.7</t>
  </si>
  <si>
    <t>Megyei önkormányzatok működésének támogatása</t>
  </si>
  <si>
    <t>5.8</t>
  </si>
  <si>
    <t>Egyéb támogatás</t>
  </si>
  <si>
    <t>6</t>
  </si>
  <si>
    <t>IV Támogatásértékű bevételek (6.1+6.2)</t>
  </si>
  <si>
    <t>6.1</t>
  </si>
  <si>
    <t>6.1.1</t>
  </si>
  <si>
    <t>6.1.2</t>
  </si>
  <si>
    <t>Helyi , nemzetiségi önkormányzattól átvett pénzeszköz</t>
  </si>
  <si>
    <t>6.1.3</t>
  </si>
  <si>
    <t>Többcélú kistérségi társulástól jogi személyiségű társulástól átvett péneszk.</t>
  </si>
  <si>
    <t>6.1.4</t>
  </si>
  <si>
    <t>EU támogatás</t>
  </si>
  <si>
    <t>6.1.5</t>
  </si>
  <si>
    <t>Egyéb működési célú támogatásértékű bevétel</t>
  </si>
  <si>
    <t>6.2</t>
  </si>
  <si>
    <t>6.2.1</t>
  </si>
  <si>
    <t>6.2.3</t>
  </si>
  <si>
    <t>6.2.4</t>
  </si>
  <si>
    <t>6.2.5</t>
  </si>
  <si>
    <t>Egyéb felhamozási célú támogatásértékű bevétel</t>
  </si>
  <si>
    <t>7</t>
  </si>
  <si>
    <t>V. Felhalmozási célú bevételek (7.1.+….+7.3)</t>
  </si>
  <si>
    <t>Tárgyi eszközök és immateriális javak értékesítése</t>
  </si>
  <si>
    <t>7.2</t>
  </si>
  <si>
    <t>Önkormányzatot megillető vagyoni értékű jog értékesítése, hasznosítása</t>
  </si>
  <si>
    <t>7.3</t>
  </si>
  <si>
    <t>Pénzügyi befektetésekből származó bevétel</t>
  </si>
  <si>
    <t>8</t>
  </si>
  <si>
    <t>VI. Átvett pénzeszközök (8.1+8.2)</t>
  </si>
  <si>
    <t>8.1</t>
  </si>
  <si>
    <t>Működési célú pénzeszköz átvétel államháztartáson kívülről</t>
  </si>
  <si>
    <t>8.2</t>
  </si>
  <si>
    <t>Felhalmozási célú pénzeszk.átvétel államháztartános kívülről</t>
  </si>
  <si>
    <t>9</t>
  </si>
  <si>
    <t>10</t>
  </si>
  <si>
    <t>KÖLTÉSGVETÉSI BEVÉTELEK ÖSSZESEN (1+5….+9)</t>
  </si>
  <si>
    <t>11.</t>
  </si>
  <si>
    <t>VIII. Pénzmaradvány, vállalkozási tevékenység maradványa (11.1+11.2)</t>
  </si>
  <si>
    <t>11.1</t>
  </si>
  <si>
    <t>Előző évek működési célú pénzmaradványa, vállalkozási maradványa</t>
  </si>
  <si>
    <t>11.2</t>
  </si>
  <si>
    <t>Előző évek felhalmozási célú pénzmaradványa, vállalkozási maradványa</t>
  </si>
  <si>
    <t>12</t>
  </si>
  <si>
    <t>IX. Finanszírozási célú pénzügyi műveletek bevételei (12.1+12.2)</t>
  </si>
  <si>
    <t>12.1</t>
  </si>
  <si>
    <t>Működési célú pénzügyi műveletek bevételei (12.1.1.+….12.1.6)</t>
  </si>
  <si>
    <t>12.1.1</t>
  </si>
  <si>
    <t>Értékpapír kibocsátása, értékesítése</t>
  </si>
  <si>
    <t>12.1.2</t>
  </si>
  <si>
    <t>Hitelek felvétele</t>
  </si>
  <si>
    <t>12.1.3</t>
  </si>
  <si>
    <t>Kapott kölcsön, nyújtott kölcsön visszatérülése</t>
  </si>
  <si>
    <t>12.1.4</t>
  </si>
  <si>
    <t>Forgatási célú belföldi, külföldi értékpapírok kibocsátása, értékesítése</t>
  </si>
  <si>
    <t>12.1.5</t>
  </si>
  <si>
    <t>Betét visszavonásából származó bevétel</t>
  </si>
  <si>
    <t>12.1.6</t>
  </si>
  <si>
    <t>Egyéb működési, finanszírozási célú bevétel</t>
  </si>
  <si>
    <t>12.2</t>
  </si>
  <si>
    <t>Felhalmozási célu pénzügyi műveletek bevételei  (12.2.1.+….+12.2.7)</t>
  </si>
  <si>
    <t>12.2.1</t>
  </si>
  <si>
    <t>12.2.2</t>
  </si>
  <si>
    <t>Rövid lejáratú hitelek felvétele</t>
  </si>
  <si>
    <t>12.2.3</t>
  </si>
  <si>
    <t>Hosszú lejáratú hitelek felvétele</t>
  </si>
  <si>
    <t>12.2.4</t>
  </si>
  <si>
    <t>12.2.5</t>
  </si>
  <si>
    <t>Befektetési célú belföldi, külföldi értékpapírok kibocsátása, értékesítése</t>
  </si>
  <si>
    <t>12.2.6</t>
  </si>
  <si>
    <t>12.2.7</t>
  </si>
  <si>
    <t>Egyéb felhamozási finanszírozási célú bevétel</t>
  </si>
  <si>
    <t>13</t>
  </si>
  <si>
    <t>BEVÉTELEK ÖSSZESEN (10+11+12)</t>
  </si>
  <si>
    <t xml:space="preserve">                    K I A D Á S O K</t>
  </si>
  <si>
    <t>Kiadási jogcímek</t>
  </si>
  <si>
    <t>1</t>
  </si>
  <si>
    <t>I. Működési költségvetés kiadásai (1.1+…+.1.5)</t>
  </si>
  <si>
    <t>1.1</t>
  </si>
  <si>
    <t>Személyi juttatások</t>
  </si>
  <si>
    <t>1.2</t>
  </si>
  <si>
    <t>Munkaadókat terhelő járulékok és szociális hozzájárulási adó</t>
  </si>
  <si>
    <t>1.3</t>
  </si>
  <si>
    <t>Dologi kiadások</t>
  </si>
  <si>
    <t>1.4</t>
  </si>
  <si>
    <t>Ellátottak pénzbeli juttatásai</t>
  </si>
  <si>
    <t>1.5</t>
  </si>
  <si>
    <t>Egyéb működés célú kiadások</t>
  </si>
  <si>
    <t xml:space="preserve"> - ebből Lakosságnak juttatott támogatások</t>
  </si>
  <si>
    <t xml:space="preserve">     - Szociális, rászorultság jellegű ellátások</t>
  </si>
  <si>
    <t xml:space="preserve">     - Működési célú pénzmaradvány átadás</t>
  </si>
  <si>
    <t xml:space="preserve">     - Működési célú pénzeszköz átadás áh.kivülre</t>
  </si>
  <si>
    <t xml:space="preserve">     - Működési célú támogatásértékű kiadás</t>
  </si>
  <si>
    <t xml:space="preserve">     - Garancia és kezességvállalásból származó kifizetés</t>
  </si>
  <si>
    <t xml:space="preserve">     - Kamatkiadások</t>
  </si>
  <si>
    <t xml:space="preserve">     - Pénzforgalom nélüli kiadások</t>
  </si>
  <si>
    <t>II. Felhalmozási költségvetés kiadásai (2.1.+…..2.7)</t>
  </si>
  <si>
    <t>Intézményi beruházási kiadások</t>
  </si>
  <si>
    <t>Felújítások</t>
  </si>
  <si>
    <t>Lakástámogatás</t>
  </si>
  <si>
    <t>Lakásépítés</t>
  </si>
  <si>
    <t>EU-s forrásból finanszíroztt támogatással megvalósuló programok, projektek kiadásai</t>
  </si>
  <si>
    <t>EU-s forrásból finanszíroztt támogatással megvalósuló programok, projektek önkormányzati hozzájárulásának kiadásai</t>
  </si>
  <si>
    <t>2.7</t>
  </si>
  <si>
    <t>Egyéb felhalmozási célú kiadások</t>
  </si>
  <si>
    <t xml:space="preserve"> - ebből - Felhalmozási célú pénzmaradvány átadás</t>
  </si>
  <si>
    <t xml:space="preserve">     - Felhalmozási célú pénzeszközátadás áh. Kivülre</t>
  </si>
  <si>
    <t xml:space="preserve">     - Felhalmozási célú támogatásértékű kiadás</t>
  </si>
  <si>
    <t xml:space="preserve">     - Pénzügyi befeketések kiadásai</t>
  </si>
  <si>
    <t>IV. Tartalékok (4.1.+4.2.)</t>
  </si>
  <si>
    <t>4.1</t>
  </si>
  <si>
    <t>4.2</t>
  </si>
  <si>
    <t>KÖLTSÉGVETÉSI KIADÁSOK ÖSSZESEN (1+2+3+4)</t>
  </si>
  <si>
    <t>6.</t>
  </si>
  <si>
    <t>VI. Finanszírozási célú pénzügyi műveletek kiadása (6.1+6.2)</t>
  </si>
  <si>
    <t>Működési célú pénzügyi műveletek kiadásai (6.1.1+….+6.1.8)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</si>
  <si>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</si>
  <si>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</si>
  <si>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</si>
  <si>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</si>
  <si>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</si>
  <si>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</t>
  </si>
  <si>
    <t>Forgatási célú belföldi, külföldi értékpapírok vásárlása</t>
  </si>
  <si>
    <t>6.1.7</t>
  </si>
  <si>
    <t>Betét elhelyezése</t>
  </si>
  <si>
    <t>6.1.8</t>
  </si>
  <si>
    <t>Egyéb</t>
  </si>
  <si>
    <t>Felhalmozási célú pénzügyi műveletek kiadásai (6.2.1+….6.2.8)</t>
  </si>
  <si>
    <t>6.2.2</t>
  </si>
  <si>
    <t>Hitelek törlesztése</t>
  </si>
  <si>
    <t>6.2.4.</t>
  </si>
  <si>
    <t>6.2.6</t>
  </si>
  <si>
    <t>Befektetési célú belföldi, külföldi értékpapírok vásárlása</t>
  </si>
  <si>
    <t>6.2.7</t>
  </si>
  <si>
    <t>6.2.8</t>
  </si>
  <si>
    <t>Egyéb hitel, kölcsön kiadásai</t>
  </si>
  <si>
    <t>7.</t>
  </si>
  <si>
    <t>KIADÁSOK ÖSSZESEN: (5+6)</t>
  </si>
  <si>
    <t>KÖLTSÉGVETÉSI BEVÉTELEK ÉS KIADÁSOK EGYENLEGE</t>
  </si>
  <si>
    <t>Költségvetési hiány, többlet (költségvetési bevételek 10. sor - költségvetési kiadások 5. sor) (+/-)</t>
  </si>
  <si>
    <t>FINANSZÍROZÁSI CÉLÚ PÉNZÜGYI BEVÉTELEK ÉS KIADÁSOK EGYENLEGE</t>
  </si>
  <si>
    <t>Finanszírozási cálú pénzügyi műveletek egyenlege (1.1. -1.2.) +/-</t>
  </si>
  <si>
    <t>1.1.</t>
  </si>
  <si>
    <t>Finanszírozási célú pénzügyi műveletek bevételei (1sz. mell. 1sz. táblázat 12.sor)</t>
  </si>
  <si>
    <t>1.1.1</t>
  </si>
  <si>
    <t xml:space="preserve"> 1.1.-ből: Működési célú pénzügyi műveletek bevételei (1.mell.1sz.tábl. 12.1.sor)</t>
  </si>
  <si>
    <t>1.1.2</t>
  </si>
  <si>
    <t>Finanszírozási célú pénzügyi műveletek kiadása (1sz. Mell. 2sz. Táblázat 6.sor)</t>
  </si>
  <si>
    <t>1.2.1</t>
  </si>
  <si>
    <t xml:space="preserve"> 1.2.-ből: Működési célú pénzügyi műveletek kiadásai (1.mell.2sz.tábl. 6.1.sor)</t>
  </si>
  <si>
    <t>1.2.2</t>
  </si>
  <si>
    <t xml:space="preserve">           Felhalmozási célú pénzügyi müveletek kiadásai (1.mell.2sz.tábl.6.2.sor)</t>
  </si>
  <si>
    <t xml:space="preserve">   I. MŰKÖDÉSI CÉLÚ BEVÉTELEK ÉS KIADÁSOK MÉRLEGE</t>
  </si>
  <si>
    <t>ezerFt</t>
  </si>
  <si>
    <t>Bevételek</t>
  </si>
  <si>
    <t>Kiadások</t>
  </si>
  <si>
    <t>Munkaadókat terhelő járulék, szoc.h.jár</t>
  </si>
  <si>
    <t>Támogatások, kiegészítések</t>
  </si>
  <si>
    <t>Egyéb működési célú kiadások</t>
  </si>
  <si>
    <t>Működési célú pénzeszközátvétel</t>
  </si>
  <si>
    <t>Működési  célú kölcsön visszatérítése, igénybevétele</t>
  </si>
  <si>
    <t>8.</t>
  </si>
  <si>
    <t>9.</t>
  </si>
  <si>
    <t>10.</t>
  </si>
  <si>
    <t>12.</t>
  </si>
  <si>
    <t>13.</t>
  </si>
  <si>
    <t>Költségvetési bevételek</t>
  </si>
  <si>
    <t>Költségvetési kiadások összesen</t>
  </si>
  <si>
    <t>14.</t>
  </si>
  <si>
    <t>Előző évi műk.célú pénzm.igénybev.</t>
  </si>
  <si>
    <t>15.</t>
  </si>
  <si>
    <t>Előző évi váll. Maradv.igénybev.</t>
  </si>
  <si>
    <t>16.</t>
  </si>
  <si>
    <t>17.</t>
  </si>
  <si>
    <t>18.</t>
  </si>
  <si>
    <t>Kapott kölcsön, nyújtott kölcsön visszatér</t>
  </si>
  <si>
    <t>19.</t>
  </si>
  <si>
    <t>Forgatási célú belf., külf., értékpapírok kibocsátása, ért</t>
  </si>
  <si>
    <t>Befektetési célú belf, külf. Értékpapír vásárlása</t>
  </si>
  <si>
    <t>20.</t>
  </si>
  <si>
    <t>Egyéb mködési finanszírozási célú bevétel</t>
  </si>
  <si>
    <t>Forgatási célú belf., külf. Értékpapírok vásárlása</t>
  </si>
  <si>
    <t>21.</t>
  </si>
  <si>
    <t>Betét elhelyezés</t>
  </si>
  <si>
    <t>22.</t>
  </si>
  <si>
    <t>23.</t>
  </si>
  <si>
    <t>24.</t>
  </si>
  <si>
    <t>25.</t>
  </si>
  <si>
    <t>Finanszírozási célú bevételek (16+….+24)</t>
  </si>
  <si>
    <t>Finanszírozási kiadások  (14+….+24)</t>
  </si>
  <si>
    <t>26.</t>
  </si>
  <si>
    <t>BEVÉTELEK ÖSSZESEN (13+14+15+25)</t>
  </si>
  <si>
    <t>KIADÁSOK ÖSSZESEN (13+25)</t>
  </si>
  <si>
    <t>27.</t>
  </si>
  <si>
    <t>Költségvetési hiány</t>
  </si>
  <si>
    <t>Költségvetési többlet</t>
  </si>
  <si>
    <t xml:space="preserve"> II. FELHALMOZÁSI CÉLÚ BEVÉTELEK ÉS KIADÁSOK MÉRLEGE</t>
  </si>
  <si>
    <t>Vagyoni értékű jogok értékesítése, hasznosítása</t>
  </si>
  <si>
    <t>Pénzügyi befeketetésekből származó bevétel</t>
  </si>
  <si>
    <t>EU-s forrásból finansz. Támogatással megv.prog.</t>
  </si>
  <si>
    <t>Központosított elkőirányzatokból támogatás</t>
  </si>
  <si>
    <t>EU-s forrásból finansz. Onk.i hozzájárulás</t>
  </si>
  <si>
    <t>Átvett pénzeszközök államháztartáson kívülről</t>
  </si>
  <si>
    <t>EU-s támogatásból származó forrás</t>
  </si>
  <si>
    <t>Költségvetési bevételek összesen</t>
  </si>
  <si>
    <t>Előző évi felh.célú pénzm.igénybev.</t>
  </si>
  <si>
    <t>Hossuú lejáratú hitelek felvétele</t>
  </si>
  <si>
    <t>Befektetési célú belföldi, külföldi értékpapírok kibocsátása</t>
  </si>
  <si>
    <t>Befektetési célú belf., külf., értékpapírok vásárlása</t>
  </si>
  <si>
    <t>Egyéb felhalmozási finanszírozási célú bevétel</t>
  </si>
  <si>
    <t>Finanszírozási célú bev. (13+…+21)</t>
  </si>
  <si>
    <t>Finanszírozási célú kiadás (12+…+21)</t>
  </si>
  <si>
    <t>BEVÉTELEK ÖSSZESEN (11+12+22)</t>
  </si>
  <si>
    <t>KIADÁSOK ÖSSZESEN (11+22)</t>
  </si>
  <si>
    <t>Teljes munkaidőben foglalkoztatott</t>
  </si>
  <si>
    <t>Részmunkaidőben foglalkoztatott</t>
  </si>
  <si>
    <t>Igazgatási szolgáltatás díjbevétele</t>
  </si>
  <si>
    <t>Államháztartáson kívülre nyújtott szolgáltatások</t>
  </si>
  <si>
    <t>Államháztartáson kívüli egyéb sajátos bevétel</t>
  </si>
  <si>
    <t>Államh. kivülre továbbszámlázott szolgáltatás</t>
  </si>
  <si>
    <t>Különféle bírságok</t>
  </si>
  <si>
    <t>Talajterhelési díj</t>
  </si>
  <si>
    <t>Központosított támogatás</t>
  </si>
  <si>
    <t>Műk.képtelenné vált helyi önk.kieg.tám.</t>
  </si>
  <si>
    <t>Önkormányzatok egyéb költségvetési támogatása</t>
  </si>
  <si>
    <t>Működési célú, támogatásértékű bevétel</t>
  </si>
  <si>
    <t>Felhalmozási célú, támogatásértékű bevétel</t>
  </si>
  <si>
    <t>Kiszámlázott termékek szolgáltatások áfa-ja</t>
  </si>
  <si>
    <t>Alkalmazottak térítési díja</t>
  </si>
  <si>
    <t xml:space="preserve">Caffetéria juttatás </t>
  </si>
  <si>
    <t>Szociális hozzájárulási adó</t>
  </si>
  <si>
    <t>Általános fogalmi adó befizetése</t>
  </si>
  <si>
    <t>Reprezentáció, reklám kiadások</t>
  </si>
  <si>
    <t>Rendszeres gyermekvédelmi támogatás</t>
  </si>
  <si>
    <t>Köztemetés</t>
  </si>
  <si>
    <t>Felügyelet alá tartozó költségvet.sz. támogatása</t>
  </si>
  <si>
    <t>Támogatás értékű kiadások</t>
  </si>
  <si>
    <t>Munkaa.terhelő jár. és szoc. hozzájár.adó</t>
  </si>
  <si>
    <t>Államháztartáson kívűlre nyújtott szolgáltatás</t>
  </si>
  <si>
    <t>Támogatások (felügyeleti szervtől kapott)</t>
  </si>
  <si>
    <t>Mük. célú pénzeszk. átvét.álllamházt. belülről</t>
  </si>
  <si>
    <t>Mük.célú pénzeszk.átvét. non-profit szerv.től</t>
  </si>
  <si>
    <t>Mük. célú pénzeszk.átv.elkülönített pénzalaptól</t>
  </si>
  <si>
    <t>Munkaa.terh.jár. és szoc.hozzájár.adó</t>
  </si>
  <si>
    <t>Munkáltatót terhelő járulék és szoc.hozzájárulási adó</t>
  </si>
  <si>
    <t>Támogatás értékű kiadás</t>
  </si>
  <si>
    <t>Rendszeres személyi juttatás</t>
  </si>
  <si>
    <t>Munkavégzéshez kapcsoló juttatás</t>
  </si>
  <si>
    <t>Személyhez kapcsolódó költségtér. hozzájár.</t>
  </si>
  <si>
    <t>Részmunkaidőben fogl.juttatásai</t>
  </si>
  <si>
    <t>Külső személyi juttatás</t>
  </si>
  <si>
    <t>Működési költségvetés</t>
  </si>
  <si>
    <t>Felhalmozási költségvetés</t>
  </si>
  <si>
    <t>Kölcsönök</t>
  </si>
  <si>
    <t>Szoc.segély, foglalkoztatást helyettesítő tám.</t>
  </si>
  <si>
    <t>Előző évi pénzmaradvány</t>
  </si>
  <si>
    <t>Működési és felhalmozási célú átvett pénzeszköz</t>
  </si>
  <si>
    <t>Kapott támogatás</t>
  </si>
  <si>
    <t>Működési és felhalmozási célú támog.ért. bev.</t>
  </si>
  <si>
    <t>Előző évi maradvány</t>
  </si>
  <si>
    <t>Előző évi működési és felhalm. c.marad.átvét.</t>
  </si>
  <si>
    <t>Működési és felhalm.c. támog.ért. bev.</t>
  </si>
  <si>
    <t>Műkodési és felhalm.c. átvett pénzeszk,</t>
  </si>
  <si>
    <t>Előző évi műk. és felhalm.c.maradvány átv.</t>
  </si>
  <si>
    <t>Működési bevételek, közhatalmi bevétel</t>
  </si>
  <si>
    <t>2013.jan. 1.</t>
  </si>
  <si>
    <t>2013. dec. 31.</t>
  </si>
  <si>
    <t>Óvónő</t>
  </si>
  <si>
    <t>Dajka</t>
  </si>
  <si>
    <t>ÓVODA KIADÁSA ÖSSZESEN</t>
  </si>
  <si>
    <t>ÓVODA BEVÉTELE ÖSSZESEN</t>
  </si>
  <si>
    <t>Ssz.</t>
  </si>
  <si>
    <t>Mindösszesen:</t>
  </si>
  <si>
    <t xml:space="preserve"> - Személyi jövedelemadó helyben maradó része </t>
  </si>
  <si>
    <t xml:space="preserve"> - Jövedelemkülönbség mérséklése</t>
  </si>
  <si>
    <t xml:space="preserve"> - Gépjárműadó</t>
  </si>
  <si>
    <t xml:space="preserve"> - Termőföld bérbeadás</t>
  </si>
  <si>
    <t>Köznevelési és gyermekétk. feladatok támog.</t>
  </si>
  <si>
    <t>Helyi önkorm. műk. általános támogatása</t>
  </si>
  <si>
    <t xml:space="preserve"> - Vadászati jog értékesitése</t>
  </si>
  <si>
    <t>Működési és felhalm. célú átvett pénzeszk.</t>
  </si>
  <si>
    <t>Átvett pénzeszköz közös hivatal működt.</t>
  </si>
  <si>
    <t>Könyvtári és közművelődési feladatok tám.</t>
  </si>
  <si>
    <t>Anyagbeszerzés</t>
  </si>
  <si>
    <t>Önkormányzat bevételei összesen</t>
  </si>
  <si>
    <t>Önkormányzat engedélyezett létszámkerete</t>
  </si>
  <si>
    <t>Felhalmozási célú hitel felvétel</t>
  </si>
  <si>
    <t>Egyéb sajátos bevétel</t>
  </si>
  <si>
    <t xml:space="preserve">   </t>
  </si>
  <si>
    <t>Kezesség vállalási tartalék</t>
  </si>
  <si>
    <t>Intézményfinanszírozás</t>
  </si>
  <si>
    <t>4.3.</t>
  </si>
  <si>
    <t>Kezességvállalási tartalék</t>
  </si>
  <si>
    <t>Köznevelési és gyermekérk. Feladatok támogatása</t>
  </si>
  <si>
    <t xml:space="preserve">Könyvtári és közművelődési feladatok támogatása </t>
  </si>
  <si>
    <t>Egyenleg</t>
  </si>
  <si>
    <t>Részmu.időben fogl. nemrend. szem.jut.</t>
  </si>
  <si>
    <t>Kötelezettségvállalás összege</t>
  </si>
  <si>
    <t>2013.</t>
  </si>
  <si>
    <t>2014.</t>
  </si>
  <si>
    <t>2015.</t>
  </si>
  <si>
    <t>2016.</t>
  </si>
  <si>
    <t>Az Önkormányzat közfoglalkoztatási engedélyezett létszám kerete</t>
  </si>
  <si>
    <t>Intézményi létszám összesen:</t>
  </si>
  <si>
    <t>Sorszám</t>
  </si>
  <si>
    <t>2</t>
  </si>
  <si>
    <t>7.1</t>
  </si>
  <si>
    <t>11</t>
  </si>
  <si>
    <t>Helyi önkormányzatok műk általános támogatása</t>
  </si>
  <si>
    <t>Közös hivatal működtetésére átvett pénzeszköz</t>
  </si>
  <si>
    <t>Működési célú, támogatás értékű bevétel</t>
  </si>
  <si>
    <t>Felhalmozási célú támogatásértékű bevétel (6.2.1+….+6.2.4)</t>
  </si>
  <si>
    <t>Működési célú támogatásértékű bevétel (6.1.1+…+6.1.6)</t>
  </si>
  <si>
    <t>Dologi és egyéb folyó kiadások</t>
  </si>
  <si>
    <t>III. Kölcsön</t>
  </si>
  <si>
    <t xml:space="preserve">           Felhalmozási célú pénzügyi müveletek bevételei (1.mell.1sz.tábl.12.2.sor)</t>
  </si>
  <si>
    <t>1. számú táblázat</t>
  </si>
  <si>
    <t>2. számú táblázat</t>
  </si>
  <si>
    <t>3. számú táblázat</t>
  </si>
  <si>
    <t>4. számú táblázat</t>
  </si>
  <si>
    <t>Előző évi műk. és felh.célú maradvány átvétele</t>
  </si>
  <si>
    <t>Működési és felh. célú támogatásértékű bevételek</t>
  </si>
  <si>
    <t>ÖSSZESEN:</t>
  </si>
  <si>
    <t>1.6</t>
  </si>
  <si>
    <t>Intézményi bevételek összesen:</t>
  </si>
  <si>
    <t>VII. Kölcsönök</t>
  </si>
  <si>
    <t>2013. évi előirányzat</t>
  </si>
  <si>
    <t>Bölcsöde gondozónő</t>
  </si>
  <si>
    <t xml:space="preserve"> - Építmény adó</t>
  </si>
  <si>
    <t>Egyes jövedelempótló támogatások kiegészítések</t>
  </si>
  <si>
    <t>Hozzájárulás a pénzbeni szociális ellátáshoz</t>
  </si>
  <si>
    <t>Egyes szociális és gyermekjóléti feladatok támog</t>
  </si>
  <si>
    <t>Központosított műk. c. lakott külterület</t>
  </si>
  <si>
    <t>Vegyszer beszerzés</t>
  </si>
  <si>
    <t>Reklám propaganda</t>
  </si>
  <si>
    <t>Rendkívüli gyermekvédelmi</t>
  </si>
  <si>
    <t xml:space="preserve"> - Közös Hivatal</t>
  </si>
  <si>
    <t>Tám.ért. működési kiad. Gépjármű adó 60%</t>
  </si>
  <si>
    <t>Műk.c.pe.átadás fejezeteknek</t>
  </si>
  <si>
    <t>Felhalm.célú támogatás államháztartáson kivülre</t>
  </si>
  <si>
    <t>Egyes szociális és gyermekjóléti feladatok támogatása</t>
  </si>
  <si>
    <t>Központosított működési c. támogatás lakott külterületek</t>
  </si>
  <si>
    <t>5.9</t>
  </si>
  <si>
    <t>5.10</t>
  </si>
  <si>
    <t>Rövid lejáratú felhalmozási hitel</t>
  </si>
  <si>
    <t xml:space="preserve"> (Önkormányzat és Intézménye összevont)</t>
  </si>
  <si>
    <t>(Önkormányzat és Intézménye összevont)</t>
  </si>
  <si>
    <t xml:space="preserve"> (Cikó Község Önkormányzata)</t>
  </si>
  <si>
    <t>Cikói Óvoda és Egységes Óvoda-bölcsőde</t>
  </si>
  <si>
    <t>Cikó Község Önkormányzata</t>
  </si>
  <si>
    <t xml:space="preserve">Cikó Község Önkormányzata </t>
  </si>
  <si>
    <t>(Cikó Község Önkormányzata)</t>
  </si>
  <si>
    <t xml:space="preserve"> (Cikói Óvoda és Egységes Óvoda-bölcsőde)</t>
  </si>
  <si>
    <t>(Cikói Óvoda és Egységes Óvoda-bölcsőde)</t>
  </si>
  <si>
    <t>Tüzelőanyag</t>
  </si>
  <si>
    <t>Kisértékű tárgyi eszközök</t>
  </si>
  <si>
    <t>Egyéb dologi kiadások</t>
  </si>
  <si>
    <t xml:space="preserve"> - Kultúrotthon</t>
  </si>
  <si>
    <t>Költségvetési szerv neve: Cikó Község Önkormányzata</t>
  </si>
  <si>
    <t>Költségvetési szerv számlaszáma: 71800013-11096018</t>
  </si>
  <si>
    <t>Cikó Község Önkormányzat</t>
  </si>
  <si>
    <t>Karbantaró</t>
  </si>
  <si>
    <t>gépkocsivezető</t>
  </si>
  <si>
    <t>2013. évi módosított előirányzat</t>
  </si>
  <si>
    <t>2013. évi teljesítés</t>
  </si>
  <si>
    <t>Függő, átfutó, kiegyenlítő bevételek</t>
  </si>
  <si>
    <t>Függő, átfutó, kiegyenlítő kiadások</t>
  </si>
  <si>
    <t>Központi, irányító szervi támogatás folyósítása</t>
  </si>
  <si>
    <t>PÉNZMARADVÁNY:</t>
  </si>
  <si>
    <t>BEVÉTELEK</t>
  </si>
  <si>
    <t>KIADÁSOK</t>
  </si>
  <si>
    <t>PÉNZMARADVÁNY</t>
  </si>
  <si>
    <t xml:space="preserve">                                                                   </t>
  </si>
  <si>
    <t>Pénzmaradvány</t>
  </si>
  <si>
    <t>Előirányzat</t>
  </si>
  <si>
    <t>Mód.előir.</t>
  </si>
  <si>
    <t>Teljesítés</t>
  </si>
  <si>
    <t>2013.évi előirányzat</t>
  </si>
  <si>
    <t>2013.évi módosított előirányzat</t>
  </si>
  <si>
    <t>Viking MT 4112S2 fűnyírótraktor</t>
  </si>
  <si>
    <t>ezer Ft</t>
  </si>
  <si>
    <t>FS 460C bozótvágó (4db)</t>
  </si>
  <si>
    <t>MS 362 motorfűrész (2db)</t>
  </si>
  <si>
    <t>LG 155 RTG fűnyíró</t>
  </si>
  <si>
    <t xml:space="preserve">Kazánprogram (Önkormányzat) </t>
  </si>
  <si>
    <t>Kazánprogram (Konyha)</t>
  </si>
  <si>
    <t>Kazánprogram (Óvoda)</t>
  </si>
  <si>
    <t>Közterület felújítás</t>
  </si>
  <si>
    <t>Hivatal belső felújítás</t>
  </si>
  <si>
    <t>Művelődési ház bejárati ajtó csere</t>
  </si>
  <si>
    <t>Óvodai támfal helyreállítási terv</t>
  </si>
  <si>
    <t>Saját használatú út felújítása</t>
  </si>
  <si>
    <t>Temető (közterület felújítás)</t>
  </si>
  <si>
    <t>Táncsics M. u. (közterület felújítás)</t>
  </si>
  <si>
    <t>Közút temetőhöz felújítás</t>
  </si>
  <si>
    <t>Iskola u. (közterület felújítás)</t>
  </si>
  <si>
    <t>Hivatal (udvari bejáró felújítása)</t>
  </si>
  <si>
    <t>Cikó, 2013. december hó 31nap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</si>
</sst>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);[Red]\(#,##0\)"/>
    <numFmt numFmtId="168" formatCode="#,##0.00_);[Red]\(#,##0.00\)"/>
    <numFmt numFmtId="169" formatCode="&quot; Ft&quot;#,##0_);[Red]\(&quot; Ft&quot;#,##0\)"/>
    <numFmt numFmtId="170" formatCode="&quot; Ft&quot;#,##0.00_);[Red]\(&quot; Ft&quot;#,##0.00\)"/>
    <numFmt numFmtId="171" formatCode="#,##0.0"/>
    <numFmt numFmtId="172" formatCode="#,##0_ ;\-#,##0\ "/>
    <numFmt numFmtId="173" formatCode="0.0"/>
    <numFmt numFmtId="174" formatCode="#,##0.0_);[Red]\(#,##0.0\)"/>
    <numFmt numFmtId="175" formatCode="#,##0.000_);[Red]\(#,##0.000\)"/>
    <numFmt numFmtId="176" formatCode="#,##0.0000_);[Red]\(#,##0.0000\)"/>
    <numFmt numFmtId="177" formatCode="0.000"/>
    <numFmt numFmtId="178" formatCode="0.0%"/>
    <numFmt numFmtId="179" formatCode="_-* #,##0\ _F_t_-;\-* #,##0\ _F_t_-;_-* &quot;-&quot;??\ _F_t_-;_-@_-"/>
    <numFmt numFmtId="180" formatCode="#,\f\ő"/>
    <numFmt numFmtId="181" formatCode="General\ \f\ő"/>
    <numFmt numFmtId="182" formatCode="_-* #,##0.0\ _F_t_-;\-* #,##0.0\ _F_t_-;_-* &quot;-&quot;??\ _F_t_-;_-@_-"/>
  </numFmts>
  <fonts count="60"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8.5"/>
      <name val="MS Sans Serif"/>
      <family val="2"/>
    </font>
    <font>
      <b/>
      <sz val="10"/>
      <name val="Arial CE"/>
      <family val="0"/>
    </font>
    <font>
      <b/>
      <sz val="10"/>
      <name val="MS Sans Serif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b/>
      <sz val="10"/>
      <name val="Arial Black"/>
      <family val="0"/>
    </font>
    <font>
      <sz val="10"/>
      <name val="Arial Black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2"/>
      <name val="Arial CE"/>
      <family val="2"/>
    </font>
    <font>
      <b/>
      <i/>
      <sz val="8"/>
      <name val="Arial"/>
      <family val="0"/>
    </font>
    <font>
      <b/>
      <i/>
      <sz val="8"/>
      <name val="Arial CE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27"/>
      </patternFill>
    </fill>
    <fill>
      <patternFill patternType="lightGrid">
        <fgColor indexed="41"/>
        <bgColor indexed="9"/>
      </patternFill>
    </fill>
    <fill>
      <patternFill patternType="lightGrid">
        <fgColor indexed="4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57" applyNumberFormat="1" applyFont="1" applyFill="1" applyBorder="1" applyAlignment="1" applyProtection="1">
      <alignment/>
      <protection/>
    </xf>
    <xf numFmtId="9" fontId="3" fillId="0" borderId="0" xfId="57" applyNumberFormat="1" applyFont="1" applyFill="1" applyBorder="1" applyAlignment="1" applyProtection="1">
      <alignment/>
      <protection/>
    </xf>
    <xf numFmtId="0" fontId="5" fillId="0" borderId="10" xfId="57" applyNumberFormat="1" applyFont="1" applyFill="1" applyBorder="1" applyAlignment="1" applyProtection="1">
      <alignment/>
      <protection/>
    </xf>
    <xf numFmtId="9" fontId="3" fillId="0" borderId="0" xfId="57" applyNumberFormat="1" applyFont="1" applyFill="1" applyBorder="1" applyAlignment="1" applyProtection="1">
      <alignment vertical="center"/>
      <protection/>
    </xf>
    <xf numFmtId="0" fontId="5" fillId="0" borderId="0" xfId="57" applyNumberFormat="1" applyFont="1" applyFill="1" applyBorder="1" applyAlignment="1" applyProtection="1">
      <alignment/>
      <protection/>
    </xf>
    <xf numFmtId="41" fontId="3" fillId="0" borderId="0" xfId="57" applyNumberFormat="1" applyFont="1" applyFill="1" applyBorder="1" applyAlignment="1" applyProtection="1">
      <alignment/>
      <protection/>
    </xf>
    <xf numFmtId="9" fontId="6" fillId="0" borderId="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horizontal="center"/>
      <protection/>
    </xf>
    <xf numFmtId="0" fontId="3" fillId="24" borderId="0" xfId="57" applyNumberFormat="1" applyFont="1" applyFill="1" applyBorder="1" applyAlignment="1" applyProtection="1">
      <alignment/>
      <protection/>
    </xf>
    <xf numFmtId="0" fontId="5" fillId="0" borderId="11" xfId="60" applyNumberFormat="1" applyFont="1" applyFill="1" applyBorder="1" applyAlignment="1" applyProtection="1">
      <alignment horizontal="center" vertical="center" wrapText="1"/>
      <protection/>
    </xf>
    <xf numFmtId="0" fontId="5" fillId="0" borderId="11" xfId="60" applyNumberFormat="1" applyFont="1" applyFill="1" applyBorder="1" applyAlignment="1" applyProtection="1">
      <alignment/>
      <protection/>
    </xf>
    <xf numFmtId="0" fontId="5" fillId="0" borderId="11" xfId="60" applyNumberFormat="1" applyFont="1" applyFill="1" applyBorder="1" applyAlignment="1" applyProtection="1">
      <alignment/>
      <protection/>
    </xf>
    <xf numFmtId="0" fontId="11" fillId="0" borderId="11" xfId="60" applyNumberFormat="1" applyFont="1" applyFill="1" applyBorder="1" applyAlignment="1" applyProtection="1">
      <alignment/>
      <protection/>
    </xf>
    <xf numFmtId="0" fontId="12" fillId="0" borderId="11" xfId="60" applyNumberFormat="1" applyFont="1" applyFill="1" applyBorder="1" applyAlignment="1" applyProtection="1">
      <alignment/>
      <protection/>
    </xf>
    <xf numFmtId="0" fontId="7" fillId="0" borderId="11" xfId="60" applyNumberFormat="1" applyFont="1" applyFill="1" applyBorder="1" applyAlignment="1" applyProtection="1">
      <alignment/>
      <protection/>
    </xf>
    <xf numFmtId="0" fontId="7" fillId="0" borderId="11" xfId="6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41" fontId="3" fillId="0" borderId="0" xfId="57" applyNumberFormat="1" applyFont="1" applyFill="1" applyBorder="1" applyAlignment="1" applyProtection="1">
      <alignment horizontal="center"/>
      <protection/>
    </xf>
    <xf numFmtId="41" fontId="3" fillId="0" borderId="0" xfId="57" applyNumberFormat="1" applyFont="1" applyFill="1" applyBorder="1" applyAlignment="1" applyProtection="1">
      <alignment horizontal="center"/>
      <protection/>
    </xf>
    <xf numFmtId="41" fontId="3" fillId="0" borderId="0" xfId="57" applyNumberFormat="1" applyFont="1" applyFill="1" applyBorder="1" applyAlignment="1" applyProtection="1">
      <alignment vertical="center"/>
      <protection/>
    </xf>
    <xf numFmtId="0" fontId="5" fillId="0" borderId="15" xfId="60" applyNumberFormat="1" applyFont="1" applyFill="1" applyBorder="1" applyAlignment="1" applyProtection="1">
      <alignment/>
      <protection/>
    </xf>
    <xf numFmtId="0" fontId="5" fillId="0" borderId="0" xfId="60" applyNumberFormat="1" applyFont="1" applyFill="1" applyBorder="1" applyAlignment="1" applyProtection="1">
      <alignment/>
      <protection/>
    </xf>
    <xf numFmtId="0" fontId="11" fillId="0" borderId="0" xfId="60" applyNumberFormat="1" applyFont="1" applyFill="1" applyBorder="1" applyAlignment="1" applyProtection="1">
      <alignment/>
      <protection/>
    </xf>
    <xf numFmtId="0" fontId="5" fillId="0" borderId="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NumberFormat="1" applyFont="1" applyFill="1" applyBorder="1" applyAlignment="1" applyProtection="1">
      <alignment/>
      <protection/>
    </xf>
    <xf numFmtId="0" fontId="16" fillId="0" borderId="0" xfId="59">
      <alignment/>
      <protection/>
    </xf>
    <xf numFmtId="0" fontId="16" fillId="0" borderId="0" xfId="59" applyAlignment="1">
      <alignment horizontal="center"/>
      <protection/>
    </xf>
    <xf numFmtId="0" fontId="16" fillId="0" borderId="0" xfId="59" applyBorder="1">
      <alignment/>
      <protection/>
    </xf>
    <xf numFmtId="0" fontId="0" fillId="0" borderId="11" xfId="60" applyNumberFormat="1" applyFont="1" applyFill="1" applyBorder="1" applyAlignment="1" applyProtection="1">
      <alignment/>
      <protection/>
    </xf>
    <xf numFmtId="0" fontId="0" fillId="0" borderId="0" xfId="60" applyNumberFormat="1" applyFont="1" applyFill="1" applyBorder="1" applyAlignment="1" applyProtection="1">
      <alignment/>
      <protection/>
    </xf>
    <xf numFmtId="0" fontId="0" fillId="0" borderId="16" xfId="60" applyNumberFormat="1" applyFont="1" applyFill="1" applyBorder="1" applyAlignment="1" applyProtection="1">
      <alignment/>
      <protection/>
    </xf>
    <xf numFmtId="0" fontId="0" fillId="0" borderId="0" xfId="60" applyNumberFormat="1" applyFont="1" applyFill="1" applyBorder="1" applyAlignment="1" applyProtection="1">
      <alignment textRotation="90"/>
      <protection/>
    </xf>
    <xf numFmtId="41" fontId="0" fillId="0" borderId="0" xfId="60" applyNumberFormat="1" applyFont="1" applyFill="1" applyBorder="1" applyAlignment="1" applyProtection="1">
      <alignment/>
      <protection/>
    </xf>
    <xf numFmtId="0" fontId="0" fillId="0" borderId="17" xfId="60" applyNumberFormat="1" applyFont="1" applyFill="1" applyBorder="1" applyAlignment="1" applyProtection="1">
      <alignment/>
      <protection/>
    </xf>
    <xf numFmtId="3" fontId="0" fillId="0" borderId="0" xfId="67" applyNumberFormat="1" applyFont="1" applyFill="1" applyBorder="1" applyAlignment="1" applyProtection="1">
      <alignment/>
      <protection/>
    </xf>
    <xf numFmtId="41" fontId="16" fillId="0" borderId="0" xfId="59" applyNumberFormat="1">
      <alignment/>
      <protection/>
    </xf>
    <xf numFmtId="0" fontId="0" fillId="0" borderId="18" xfId="60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6" xfId="57" applyNumberFormat="1" applyFont="1" applyFill="1" applyBorder="1" applyAlignment="1" applyProtection="1">
      <alignment/>
      <protection/>
    </xf>
    <xf numFmtId="0" fontId="0" fillId="24" borderId="0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17" fillId="0" borderId="0" xfId="0" applyFont="1" applyAlignment="1">
      <alignment horizontal="left"/>
    </xf>
    <xf numFmtId="0" fontId="21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6" xfId="0" applyFont="1" applyBorder="1" applyAlignment="1">
      <alignment/>
    </xf>
    <xf numFmtId="0" fontId="28" fillId="0" borderId="22" xfId="0" applyFont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0" fontId="28" fillId="0" borderId="22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0" fillId="0" borderId="0" xfId="0" applyAlignment="1">
      <alignment horizontal="center"/>
    </xf>
    <xf numFmtId="0" fontId="5" fillId="0" borderId="19" xfId="57" applyNumberFormat="1" applyFont="1" applyFill="1" applyBorder="1" applyAlignment="1" applyProtection="1">
      <alignment/>
      <protection/>
    </xf>
    <xf numFmtId="41" fontId="6" fillId="0" borderId="0" xfId="57" applyNumberFormat="1" applyFont="1" applyFill="1" applyBorder="1" applyAlignment="1" applyProtection="1">
      <alignment horizontal="center"/>
      <protection/>
    </xf>
    <xf numFmtId="41" fontId="6" fillId="0" borderId="0" xfId="57" applyNumberFormat="1" applyFont="1" applyFill="1" applyBorder="1" applyAlignment="1" applyProtection="1">
      <alignment horizontal="right"/>
      <protection/>
    </xf>
    <xf numFmtId="0" fontId="0" fillId="0" borderId="24" xfId="57" applyNumberFormat="1" applyFont="1" applyFill="1" applyBorder="1" applyAlignment="1" applyProtection="1">
      <alignment/>
      <protection/>
    </xf>
    <xf numFmtId="41" fontId="6" fillId="0" borderId="0" xfId="57" applyNumberFormat="1" applyFont="1" applyFill="1" applyBorder="1" applyAlignment="1" applyProtection="1">
      <alignment horizontal="center" vertical="center"/>
      <protection/>
    </xf>
    <xf numFmtId="0" fontId="11" fillId="0" borderId="15" xfId="60" applyNumberFormat="1" applyFont="1" applyFill="1" applyBorder="1" applyAlignment="1" applyProtection="1">
      <alignment/>
      <protection/>
    </xf>
    <xf numFmtId="0" fontId="5" fillId="0" borderId="17" xfId="60" applyNumberFormat="1" applyFont="1" applyFill="1" applyBorder="1" applyAlignment="1" applyProtection="1">
      <alignment horizontal="center" vertical="center" wrapText="1"/>
      <protection/>
    </xf>
    <xf numFmtId="0" fontId="5" fillId="0" borderId="17" xfId="60" applyNumberFormat="1" applyFont="1" applyFill="1" applyBorder="1" applyAlignment="1" applyProtection="1">
      <alignment/>
      <protection/>
    </xf>
    <xf numFmtId="0" fontId="5" fillId="0" borderId="17" xfId="60" applyNumberFormat="1" applyFont="1" applyFill="1" applyBorder="1" applyAlignment="1" applyProtection="1">
      <alignment/>
      <protection/>
    </xf>
    <xf numFmtId="0" fontId="11" fillId="0" borderId="17" xfId="60" applyNumberFormat="1" applyFont="1" applyFill="1" applyBorder="1" applyAlignment="1" applyProtection="1">
      <alignment/>
      <protection/>
    </xf>
    <xf numFmtId="0" fontId="12" fillId="0" borderId="17" xfId="60" applyNumberFormat="1" applyFont="1" applyFill="1" applyBorder="1" applyAlignment="1" applyProtection="1">
      <alignment/>
      <protection/>
    </xf>
    <xf numFmtId="0" fontId="11" fillId="0" borderId="25" xfId="60" applyNumberFormat="1" applyFont="1" applyFill="1" applyBorder="1" applyAlignment="1" applyProtection="1">
      <alignment/>
      <protection/>
    </xf>
    <xf numFmtId="41" fontId="28" fillId="0" borderId="0" xfId="0" applyNumberFormat="1" applyFont="1" applyAlignment="1">
      <alignment/>
    </xf>
    <xf numFmtId="41" fontId="17" fillId="0" borderId="0" xfId="0" applyNumberFormat="1" applyFont="1" applyAlignment="1">
      <alignment horizontal="left"/>
    </xf>
    <xf numFmtId="49" fontId="16" fillId="0" borderId="0" xfId="59" applyNumberFormat="1">
      <alignment/>
      <protection/>
    </xf>
    <xf numFmtId="41" fontId="28" fillId="0" borderId="16" xfId="0" applyNumberFormat="1" applyFont="1" applyBorder="1" applyAlignment="1">
      <alignment/>
    </xf>
    <xf numFmtId="41" fontId="21" fillId="0" borderId="2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17" fillId="0" borderId="0" xfId="0" applyNumberFormat="1" applyFont="1" applyAlignment="1">
      <alignment horizontal="right"/>
    </xf>
    <xf numFmtId="41" fontId="6" fillId="0" borderId="0" xfId="57" applyNumberFormat="1" applyFont="1" applyFill="1" applyBorder="1" applyAlignment="1" applyProtection="1">
      <alignment horizontal="center" vertical="center" wrapText="1"/>
      <protection/>
    </xf>
    <xf numFmtId="41" fontId="3" fillId="0" borderId="0" xfId="57" applyNumberFormat="1" applyFont="1" applyFill="1" applyBorder="1" applyAlignment="1" applyProtection="1">
      <alignment horizontal="right"/>
      <protection/>
    </xf>
    <xf numFmtId="41" fontId="3" fillId="0" borderId="0" xfId="67" applyNumberFormat="1" applyFont="1" applyFill="1" applyBorder="1" applyAlignment="1" applyProtection="1">
      <alignment horizontal="center"/>
      <protection/>
    </xf>
    <xf numFmtId="49" fontId="0" fillId="0" borderId="0" xfId="57" applyNumberFormat="1" applyFont="1" applyFill="1" applyBorder="1" applyAlignment="1" applyProtection="1">
      <alignment/>
      <protection/>
    </xf>
    <xf numFmtId="41" fontId="0" fillId="0" borderId="0" xfId="57" applyNumberFormat="1" applyFont="1" applyFill="1" applyBorder="1" applyAlignment="1" applyProtection="1">
      <alignment horizontal="center"/>
      <protection/>
    </xf>
    <xf numFmtId="41" fontId="6" fillId="0" borderId="0" xfId="57" applyNumberFormat="1" applyFont="1" applyFill="1" applyBorder="1" applyAlignment="1" applyProtection="1">
      <alignment/>
      <protection/>
    </xf>
    <xf numFmtId="41" fontId="3" fillId="0" borderId="0" xfId="57" applyNumberFormat="1" applyFont="1" applyFill="1" applyBorder="1" applyAlignment="1" applyProtection="1">
      <alignment horizontal="center"/>
      <protection/>
    </xf>
    <xf numFmtId="41" fontId="6" fillId="0" borderId="0" xfId="57" applyNumberFormat="1" applyFont="1" applyFill="1" applyBorder="1" applyAlignment="1" applyProtection="1">
      <alignment horizontal="center"/>
      <protection/>
    </xf>
    <xf numFmtId="41" fontId="6" fillId="0" borderId="0" xfId="57" applyNumberFormat="1" applyFont="1" applyFill="1" applyBorder="1" applyAlignment="1" applyProtection="1">
      <alignment horizontal="center"/>
      <protection/>
    </xf>
    <xf numFmtId="41" fontId="5" fillId="0" borderId="0" xfId="57" applyNumberFormat="1" applyFont="1" applyFill="1" applyBorder="1" applyAlignment="1" applyProtection="1">
      <alignment horizontal="center"/>
      <protection/>
    </xf>
    <xf numFmtId="41" fontId="9" fillId="0" borderId="0" xfId="57" applyNumberFormat="1" applyFont="1" applyFill="1" applyBorder="1" applyAlignment="1" applyProtection="1">
      <alignment horizontal="right"/>
      <protection/>
    </xf>
    <xf numFmtId="41" fontId="9" fillId="0" borderId="0" xfId="57" applyNumberFormat="1" applyFont="1" applyFill="1" applyBorder="1" applyAlignment="1" applyProtection="1">
      <alignment horizontal="center"/>
      <protection/>
    </xf>
    <xf numFmtId="41" fontId="10" fillId="0" borderId="0" xfId="57" applyNumberFormat="1" applyFont="1" applyFill="1" applyBorder="1" applyAlignment="1" applyProtection="1">
      <alignment/>
      <protection/>
    </xf>
    <xf numFmtId="41" fontId="0" fillId="0" borderId="0" xfId="57" applyNumberFormat="1" applyFont="1" applyFill="1" applyBorder="1" applyAlignment="1" applyProtection="1">
      <alignment/>
      <protection/>
    </xf>
    <xf numFmtId="41" fontId="5" fillId="0" borderId="0" xfId="57" applyNumberFormat="1" applyFont="1" applyFill="1" applyBorder="1" applyAlignment="1" applyProtection="1">
      <alignment/>
      <protection/>
    </xf>
    <xf numFmtId="41" fontId="5" fillId="0" borderId="0" xfId="57" applyNumberFormat="1" applyFont="1" applyFill="1" applyBorder="1" applyAlignment="1" applyProtection="1">
      <alignment horizontal="right"/>
      <protection/>
    </xf>
    <xf numFmtId="0" fontId="5" fillId="25" borderId="0" xfId="57" applyNumberFormat="1" applyFont="1" applyFill="1" applyBorder="1" applyAlignment="1" applyProtection="1">
      <alignment/>
      <protection/>
    </xf>
    <xf numFmtId="41" fontId="6" fillId="25" borderId="0" xfId="57" applyNumberFormat="1" applyFont="1" applyFill="1" applyBorder="1" applyAlignment="1" applyProtection="1">
      <alignment horizontal="right"/>
      <protection/>
    </xf>
    <xf numFmtId="41" fontId="6" fillId="25" borderId="0" xfId="57" applyNumberFormat="1" applyFont="1" applyFill="1" applyBorder="1" applyAlignment="1" applyProtection="1">
      <alignment horizontal="center"/>
      <protection/>
    </xf>
    <xf numFmtId="41" fontId="6" fillId="25" borderId="0" xfId="57" applyNumberFormat="1" applyFont="1" applyFill="1" applyBorder="1" applyAlignment="1" applyProtection="1">
      <alignment/>
      <protection/>
    </xf>
    <xf numFmtId="41" fontId="6" fillId="25" borderId="0" xfId="57" applyNumberFormat="1" applyFont="1" applyFill="1" applyBorder="1" applyAlignment="1" applyProtection="1">
      <alignment/>
      <protection/>
    </xf>
    <xf numFmtId="41" fontId="6" fillId="25" borderId="0" xfId="57" applyNumberFormat="1" applyFont="1" applyFill="1" applyBorder="1" applyAlignment="1" applyProtection="1">
      <alignment horizontal="center"/>
      <protection/>
    </xf>
    <xf numFmtId="0" fontId="5" fillId="25" borderId="0" xfId="57" applyNumberFormat="1" applyFont="1" applyFill="1" applyBorder="1" applyAlignment="1" applyProtection="1">
      <alignment/>
      <protection/>
    </xf>
    <xf numFmtId="41" fontId="6" fillId="25" borderId="0" xfId="57" applyNumberFormat="1" applyFont="1" applyFill="1" applyBorder="1" applyAlignment="1" applyProtection="1">
      <alignment/>
      <protection/>
    </xf>
    <xf numFmtId="41" fontId="6" fillId="25" borderId="0" xfId="57" applyNumberFormat="1" applyFont="1" applyFill="1" applyBorder="1" applyAlignment="1" applyProtection="1">
      <alignment horizontal="center"/>
      <protection/>
    </xf>
    <xf numFmtId="0" fontId="6" fillId="22" borderId="0" xfId="57" applyNumberFormat="1" applyFont="1" applyFill="1" applyBorder="1" applyAlignment="1" applyProtection="1">
      <alignment/>
      <protection/>
    </xf>
    <xf numFmtId="0" fontId="5" fillId="22" borderId="0" xfId="57" applyNumberFormat="1" applyFont="1" applyFill="1" applyBorder="1" applyAlignment="1" applyProtection="1">
      <alignment vertical="center"/>
      <protection/>
    </xf>
    <xf numFmtId="41" fontId="6" fillId="22" borderId="0" xfId="57" applyNumberFormat="1" applyFont="1" applyFill="1" applyBorder="1" applyAlignment="1" applyProtection="1">
      <alignment horizontal="right" vertical="center"/>
      <protection/>
    </xf>
    <xf numFmtId="41" fontId="6" fillId="22" borderId="0" xfId="57" applyNumberFormat="1" applyFont="1" applyFill="1" applyBorder="1" applyAlignment="1" applyProtection="1">
      <alignment horizontal="center" vertic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1" fontId="3" fillId="0" borderId="0" xfId="57" applyNumberFormat="1" applyFont="1" applyFill="1" applyBorder="1" applyAlignment="1" applyProtection="1">
      <alignment horizontal="center"/>
      <protection/>
    </xf>
    <xf numFmtId="0" fontId="3" fillId="25" borderId="0" xfId="57" applyNumberFormat="1" applyFont="1" applyFill="1" applyBorder="1" applyAlignment="1" applyProtection="1">
      <alignment horizontal="center"/>
      <protection/>
    </xf>
    <xf numFmtId="0" fontId="6" fillId="25" borderId="0" xfId="57" applyNumberFormat="1" applyFont="1" applyFill="1" applyBorder="1" applyAlignment="1" applyProtection="1">
      <alignment horizontal="center"/>
      <protection/>
    </xf>
    <xf numFmtId="0" fontId="6" fillId="25" borderId="0" xfId="57" applyNumberFormat="1" applyFont="1" applyFill="1" applyBorder="1" applyAlignment="1" applyProtection="1">
      <alignment horizontal="center"/>
      <protection/>
    </xf>
    <xf numFmtId="0" fontId="3" fillId="25" borderId="0" xfId="57" applyNumberFormat="1" applyFont="1" applyFill="1" applyBorder="1" applyAlignment="1" applyProtection="1">
      <alignment horizontal="center"/>
      <protection/>
    </xf>
    <xf numFmtId="0" fontId="0" fillId="25" borderId="0" xfId="57" applyNumberFormat="1" applyFont="1" applyFill="1" applyBorder="1" applyAlignment="1" applyProtection="1">
      <alignment/>
      <protection/>
    </xf>
    <xf numFmtId="0" fontId="3" fillId="8" borderId="0" xfId="57" applyNumberFormat="1" applyFont="1" applyFill="1" applyBorder="1" applyAlignment="1" applyProtection="1">
      <alignment horizontal="center"/>
      <protection/>
    </xf>
    <xf numFmtId="0" fontId="6" fillId="8" borderId="0" xfId="57" applyNumberFormat="1" applyFont="1" applyFill="1" applyBorder="1" applyAlignment="1" applyProtection="1">
      <alignment horizontal="center"/>
      <protection/>
    </xf>
    <xf numFmtId="0" fontId="5" fillId="8" borderId="0" xfId="57" applyNumberFormat="1" applyFont="1" applyFill="1" applyBorder="1" applyAlignment="1" applyProtection="1">
      <alignment/>
      <protection/>
    </xf>
    <xf numFmtId="41" fontId="6" fillId="8" borderId="0" xfId="57" applyNumberFormat="1" applyFont="1" applyFill="1" applyBorder="1" applyAlignment="1" applyProtection="1">
      <alignment horizontal="center"/>
      <protection/>
    </xf>
    <xf numFmtId="41" fontId="3" fillId="25" borderId="0" xfId="57" applyNumberFormat="1" applyFont="1" applyFill="1" applyBorder="1" applyAlignment="1" applyProtection="1">
      <alignment/>
      <protection/>
    </xf>
    <xf numFmtId="41" fontId="3" fillId="25" borderId="0" xfId="57" applyNumberFormat="1" applyFont="1" applyFill="1" applyBorder="1" applyAlignment="1" applyProtection="1">
      <alignment horizontal="center"/>
      <protection/>
    </xf>
    <xf numFmtId="41" fontId="6" fillId="8" borderId="0" xfId="57" applyNumberFormat="1" applyFont="1" applyFill="1" applyBorder="1" applyAlignment="1" applyProtection="1">
      <alignment/>
      <protection/>
    </xf>
    <xf numFmtId="41" fontId="6" fillId="8" borderId="0" xfId="57" applyNumberFormat="1" applyFont="1" applyFill="1" applyBorder="1" applyAlignment="1" applyProtection="1">
      <alignment horizontal="center"/>
      <protection/>
    </xf>
    <xf numFmtId="0" fontId="6" fillId="8" borderId="0" xfId="57" applyNumberFormat="1" applyFont="1" applyFill="1" applyBorder="1" applyAlignment="1" applyProtection="1">
      <alignment horizontal="center"/>
      <protection/>
    </xf>
    <xf numFmtId="0" fontId="5" fillId="8" borderId="0" xfId="57" applyNumberFormat="1" applyFont="1" applyFill="1" applyBorder="1" applyAlignment="1" applyProtection="1">
      <alignment/>
      <protection/>
    </xf>
    <xf numFmtId="0" fontId="3" fillId="8" borderId="0" xfId="57" applyNumberFormat="1" applyFont="1" applyFill="1" applyBorder="1" applyAlignment="1" applyProtection="1">
      <alignment horizontal="center"/>
      <protection/>
    </xf>
    <xf numFmtId="0" fontId="6" fillId="8" borderId="0" xfId="57" applyNumberFormat="1" applyFont="1" applyFill="1" applyBorder="1" applyAlignment="1" applyProtection="1">
      <alignment horizontal="center"/>
      <protection/>
    </xf>
    <xf numFmtId="0" fontId="6" fillId="25" borderId="0" xfId="57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26" xfId="60" applyNumberFormat="1" applyFont="1" applyFill="1" applyBorder="1" applyAlignment="1" applyProtection="1">
      <alignment/>
      <protection/>
    </xf>
    <xf numFmtId="0" fontId="7" fillId="0" borderId="17" xfId="60" applyNumberFormat="1" applyFont="1" applyFill="1" applyBorder="1" applyAlignment="1" applyProtection="1">
      <alignment/>
      <protection/>
    </xf>
    <xf numFmtId="0" fontId="7" fillId="0" borderId="17" xfId="60" applyNumberFormat="1" applyFont="1" applyFill="1" applyBorder="1" applyAlignment="1" applyProtection="1">
      <alignment/>
      <protection/>
    </xf>
    <xf numFmtId="0" fontId="11" fillId="0" borderId="26" xfId="60" applyNumberFormat="1" applyFont="1" applyFill="1" applyBorder="1" applyAlignment="1" applyProtection="1">
      <alignment/>
      <protection/>
    </xf>
    <xf numFmtId="0" fontId="11" fillId="0" borderId="27" xfId="60" applyNumberFormat="1" applyFont="1" applyFill="1" applyBorder="1" applyAlignment="1" applyProtection="1">
      <alignment/>
      <protection/>
    </xf>
    <xf numFmtId="41" fontId="0" fillId="0" borderId="0" xfId="42" applyNumberFormat="1" applyFont="1" applyFill="1" applyBorder="1" applyAlignment="1" applyProtection="1">
      <alignment/>
      <protection/>
    </xf>
    <xf numFmtId="41" fontId="5" fillId="0" borderId="0" xfId="67" applyNumberFormat="1" applyFont="1" applyFill="1" applyBorder="1" applyAlignment="1" applyProtection="1">
      <alignment horizontal="right"/>
      <protection/>
    </xf>
    <xf numFmtId="0" fontId="5" fillId="0" borderId="0" xfId="60" applyNumberFormat="1" applyFont="1" applyFill="1" applyBorder="1" applyAlignment="1" applyProtection="1">
      <alignment/>
      <protection/>
    </xf>
    <xf numFmtId="41" fontId="0" fillId="0" borderId="0" xfId="67" applyNumberFormat="1" applyFont="1" applyFill="1" applyBorder="1" applyAlignment="1" applyProtection="1">
      <alignment horizontal="right"/>
      <protection/>
    </xf>
    <xf numFmtId="41" fontId="5" fillId="0" borderId="0" xfId="60" applyNumberFormat="1" applyFont="1" applyFill="1" applyBorder="1" applyAlignment="1" applyProtection="1">
      <alignment/>
      <protection/>
    </xf>
    <xf numFmtId="0" fontId="5" fillId="0" borderId="0" xfId="6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0" fillId="0" borderId="0" xfId="60" applyNumberFormat="1" applyFont="1" applyFill="1" applyBorder="1" applyAlignment="1" applyProtection="1">
      <alignment horizontal="center" vertical="center" wrapText="1"/>
      <protection/>
    </xf>
    <xf numFmtId="0" fontId="11" fillId="0" borderId="0" xfId="60" applyNumberFormat="1" applyFont="1" applyFill="1" applyBorder="1" applyAlignment="1" applyProtection="1">
      <alignment vertical="center"/>
      <protection/>
    </xf>
    <xf numFmtId="0" fontId="5" fillId="25" borderId="0" xfId="60" applyNumberFormat="1" applyFont="1" applyFill="1" applyBorder="1" applyAlignment="1" applyProtection="1">
      <alignment/>
      <protection/>
    </xf>
    <xf numFmtId="41" fontId="5" fillId="25" borderId="0" xfId="67" applyNumberFormat="1" applyFont="1" applyFill="1" applyBorder="1" applyAlignment="1" applyProtection="1">
      <alignment/>
      <protection/>
    </xf>
    <xf numFmtId="0" fontId="5" fillId="25" borderId="0" xfId="60" applyNumberFormat="1" applyFont="1" applyFill="1" applyBorder="1" applyAlignment="1" applyProtection="1">
      <alignment/>
      <protection/>
    </xf>
    <xf numFmtId="3" fontId="0" fillId="25" borderId="0" xfId="67" applyNumberFormat="1" applyFont="1" applyFill="1" applyBorder="1" applyAlignment="1" applyProtection="1">
      <alignment horizontal="right"/>
      <protection/>
    </xf>
    <xf numFmtId="41" fontId="5" fillId="25" borderId="0" xfId="67" applyNumberFormat="1" applyFont="1" applyFill="1" applyBorder="1" applyAlignment="1" applyProtection="1">
      <alignment horizontal="right"/>
      <protection/>
    </xf>
    <xf numFmtId="0" fontId="5" fillId="22" borderId="0" xfId="60" applyNumberFormat="1" applyFont="1" applyFill="1" applyBorder="1" applyAlignment="1" applyProtection="1">
      <alignment vertical="center"/>
      <protection/>
    </xf>
    <xf numFmtId="0" fontId="5" fillId="22" borderId="0" xfId="60" applyNumberFormat="1" applyFont="1" applyFill="1" applyBorder="1" applyAlignment="1" applyProtection="1">
      <alignment vertical="center" textRotation="90"/>
      <protection/>
    </xf>
    <xf numFmtId="41" fontId="5" fillId="25" borderId="0" xfId="60" applyNumberFormat="1" applyFont="1" applyFill="1" applyBorder="1" applyAlignment="1" applyProtection="1">
      <alignment/>
      <protection/>
    </xf>
    <xf numFmtId="41" fontId="5" fillId="25" borderId="0" xfId="60" applyNumberFormat="1" applyFont="1" applyFill="1" applyBorder="1" applyAlignment="1" applyProtection="1">
      <alignment/>
      <protection/>
    </xf>
    <xf numFmtId="41" fontId="5" fillId="22" borderId="0" xfId="60" applyNumberFormat="1" applyFont="1" applyFill="1" applyBorder="1" applyAlignment="1" applyProtection="1">
      <alignment vertical="center"/>
      <protection/>
    </xf>
    <xf numFmtId="0" fontId="0" fillId="0" borderId="0" xfId="60" applyNumberFormat="1" applyFont="1" applyFill="1" applyBorder="1" applyAlignment="1" applyProtection="1">
      <alignment vertical="center"/>
      <protection/>
    </xf>
    <xf numFmtId="0" fontId="0" fillId="0" borderId="17" xfId="60" applyNumberFormat="1" applyFont="1" applyFill="1" applyBorder="1" applyAlignment="1" applyProtection="1">
      <alignment vertical="center"/>
      <protection/>
    </xf>
    <xf numFmtId="0" fontId="0" fillId="0" borderId="11" xfId="60" applyNumberFormat="1" applyFont="1" applyFill="1" applyBorder="1" applyAlignment="1" applyProtection="1">
      <alignment vertical="center"/>
      <protection/>
    </xf>
    <xf numFmtId="0" fontId="0" fillId="0" borderId="0" xfId="60" applyNumberFormat="1" applyFont="1" applyFill="1" applyBorder="1" applyAlignment="1" applyProtection="1">
      <alignment horizontal="center" vertical="center" wrapText="1"/>
      <protection/>
    </xf>
    <xf numFmtId="41" fontId="5" fillId="25" borderId="0" xfId="67" applyNumberFormat="1" applyFont="1" applyFill="1" applyBorder="1" applyAlignment="1" applyProtection="1">
      <alignment horizontal="right"/>
      <protection/>
    </xf>
    <xf numFmtId="0" fontId="5" fillId="25" borderId="0" xfId="60" applyNumberFormat="1" applyFont="1" applyFill="1" applyBorder="1" applyAlignment="1" applyProtection="1">
      <alignment horizontal="center" vertical="center" wrapText="1"/>
      <protection/>
    </xf>
    <xf numFmtId="0" fontId="5" fillId="25" borderId="0" xfId="60" applyNumberFormat="1" applyFont="1" applyFill="1" applyBorder="1" applyAlignment="1" applyProtection="1">
      <alignment horizontal="left" vertical="center" wrapText="1"/>
      <protection/>
    </xf>
    <xf numFmtId="0" fontId="5" fillId="8" borderId="0" xfId="60" applyNumberFormat="1" applyFont="1" applyFill="1" applyBorder="1" applyAlignment="1" applyProtection="1">
      <alignment/>
      <protection/>
    </xf>
    <xf numFmtId="0" fontId="5" fillId="8" borderId="0" xfId="60" applyNumberFormat="1" applyFont="1" applyFill="1" applyBorder="1" applyAlignment="1" applyProtection="1">
      <alignment horizontal="center" vertical="center" wrapText="1"/>
      <protection/>
    </xf>
    <xf numFmtId="0" fontId="5" fillId="8" borderId="0" xfId="60" applyNumberFormat="1" applyFont="1" applyFill="1" applyBorder="1" applyAlignment="1" applyProtection="1">
      <alignment horizontal="left" vertical="center" wrapText="1"/>
      <protection/>
    </xf>
    <xf numFmtId="41" fontId="7" fillId="0" borderId="0" xfId="60" applyNumberFormat="1" applyFont="1" applyFill="1" applyBorder="1" applyAlignment="1" applyProtection="1">
      <alignment/>
      <protection/>
    </xf>
    <xf numFmtId="41" fontId="8" fillId="0" borderId="0" xfId="60" applyNumberFormat="1" applyFont="1" applyFill="1" applyBorder="1" applyAlignment="1" applyProtection="1">
      <alignment/>
      <protection/>
    </xf>
    <xf numFmtId="41" fontId="0" fillId="0" borderId="0" xfId="60" applyNumberFormat="1" applyFont="1" applyFill="1" applyBorder="1" applyAlignment="1" applyProtection="1">
      <alignment horizontal="right"/>
      <protection/>
    </xf>
    <xf numFmtId="41" fontId="7" fillId="0" borderId="0" xfId="60" applyNumberFormat="1" applyFont="1" applyFill="1" applyBorder="1" applyAlignment="1" applyProtection="1">
      <alignment/>
      <protection/>
    </xf>
    <xf numFmtId="41" fontId="5" fillId="25" borderId="0" xfId="60" applyNumberFormat="1" applyFont="1" applyFill="1" applyBorder="1" applyAlignment="1" applyProtection="1">
      <alignment horizontal="left" vertical="center" wrapText="1"/>
      <protection/>
    </xf>
    <xf numFmtId="41" fontId="5" fillId="8" borderId="0" xfId="60" applyNumberFormat="1" applyFont="1" applyFill="1" applyBorder="1" applyAlignment="1" applyProtection="1">
      <alignment horizontal="left" vertical="center" wrapText="1"/>
      <protection/>
    </xf>
    <xf numFmtId="41" fontId="0" fillId="0" borderId="0" xfId="60" applyNumberFormat="1" applyFont="1" applyFill="1" applyBorder="1" applyAlignment="1" applyProtection="1">
      <alignment horizontal="left" vertical="center" wrapText="1"/>
      <protection/>
    </xf>
    <xf numFmtId="41" fontId="5" fillId="8" borderId="0" xfId="60" applyNumberFormat="1" applyFont="1" applyFill="1" applyBorder="1" applyAlignment="1" applyProtection="1">
      <alignment/>
      <protection/>
    </xf>
    <xf numFmtId="0" fontId="0" fillId="0" borderId="0" xfId="60" applyNumberFormat="1" applyFont="1" applyFill="1" applyBorder="1" applyAlignment="1" applyProtection="1">
      <alignment horizontal="center"/>
      <protection/>
    </xf>
    <xf numFmtId="0" fontId="0" fillId="0" borderId="0" xfId="60" applyNumberFormat="1" applyFont="1" applyFill="1" applyBorder="1" applyAlignment="1" applyProtection="1">
      <alignment horizontal="center" textRotation="90"/>
      <protection/>
    </xf>
    <xf numFmtId="0" fontId="7" fillId="0" borderId="0" xfId="60" applyNumberFormat="1" applyFont="1" applyFill="1" applyBorder="1" applyAlignment="1" applyProtection="1">
      <alignment horizontal="center"/>
      <protection/>
    </xf>
    <xf numFmtId="0" fontId="7" fillId="0" borderId="0" xfId="60" applyNumberFormat="1" applyFont="1" applyFill="1" applyBorder="1" applyAlignment="1" applyProtection="1">
      <alignment horizontal="center" textRotation="90"/>
      <protection/>
    </xf>
    <xf numFmtId="0" fontId="0" fillId="0" borderId="0" xfId="60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center" textRotation="90"/>
      <protection/>
    </xf>
    <xf numFmtId="0" fontId="0" fillId="0" borderId="0" xfId="60" applyNumberFormat="1" applyFont="1" applyFill="1" applyBorder="1" applyAlignment="1" applyProtection="1">
      <alignment horizontal="center"/>
      <protection/>
    </xf>
    <xf numFmtId="0" fontId="7" fillId="0" borderId="0" xfId="60" applyNumberFormat="1" applyFont="1" applyFill="1" applyBorder="1" applyAlignment="1" applyProtection="1">
      <alignment horizontal="center"/>
      <protection/>
    </xf>
    <xf numFmtId="0" fontId="7" fillId="0" borderId="0" xfId="60" applyNumberFormat="1" applyFont="1" applyFill="1" applyBorder="1" applyAlignment="1" applyProtection="1">
      <alignment horizontal="center" textRotation="90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center" textRotation="90"/>
      <protection/>
    </xf>
    <xf numFmtId="0" fontId="5" fillId="25" borderId="0" xfId="60" applyNumberFormat="1" applyFont="1" applyFill="1" applyBorder="1" applyAlignment="1" applyProtection="1">
      <alignment horizontal="center"/>
      <protection/>
    </xf>
    <xf numFmtId="0" fontId="0" fillId="25" borderId="0" xfId="60" applyNumberFormat="1" applyFont="1" applyFill="1" applyBorder="1" applyAlignment="1" applyProtection="1">
      <alignment horizontal="center"/>
      <protection/>
    </xf>
    <xf numFmtId="0" fontId="5" fillId="25" borderId="0" xfId="60" applyNumberFormat="1" applyFont="1" applyFill="1" applyBorder="1" applyAlignment="1" applyProtection="1">
      <alignment horizontal="center"/>
      <protection/>
    </xf>
    <xf numFmtId="0" fontId="5" fillId="8" borderId="0" xfId="60" applyNumberFormat="1" applyFont="1" applyFill="1" applyBorder="1" applyAlignment="1" applyProtection="1">
      <alignment horizontal="center"/>
      <protection/>
    </xf>
    <xf numFmtId="0" fontId="5" fillId="8" borderId="0" xfId="60" applyNumberFormat="1" applyFont="1" applyFill="1" applyBorder="1" applyAlignment="1" applyProtection="1">
      <alignment horizontal="center"/>
      <protection/>
    </xf>
    <xf numFmtId="0" fontId="0" fillId="8" borderId="0" xfId="60" applyNumberFormat="1" applyFont="1" applyFill="1" applyBorder="1" applyAlignment="1" applyProtection="1">
      <alignment horizontal="center"/>
      <protection/>
    </xf>
    <xf numFmtId="0" fontId="5" fillId="22" borderId="0" xfId="60" applyNumberFormat="1" applyFont="1" applyFill="1" applyBorder="1" applyAlignment="1" applyProtection="1">
      <alignment horizontal="center" vertical="center"/>
      <protection/>
    </xf>
    <xf numFmtId="0" fontId="0" fillId="22" borderId="0" xfId="60" applyNumberFormat="1" applyFont="1" applyFill="1" applyBorder="1" applyAlignment="1" applyProtection="1">
      <alignment horizontal="center" vertical="center" textRotation="90"/>
      <protection/>
    </xf>
    <xf numFmtId="0" fontId="0" fillId="22" borderId="0" xfId="60" applyNumberFormat="1" applyFont="1" applyFill="1" applyBorder="1" applyAlignment="1" applyProtection="1">
      <alignment horizontal="center" vertical="center"/>
      <protection/>
    </xf>
    <xf numFmtId="41" fontId="0" fillId="0" borderId="0" xfId="67" applyNumberFormat="1" applyFont="1" applyFill="1" applyBorder="1" applyAlignment="1" applyProtection="1">
      <alignment horizontal="right"/>
      <protection/>
    </xf>
    <xf numFmtId="41" fontId="0" fillId="25" borderId="0" xfId="67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2" borderId="0" xfId="0" applyFill="1" applyBorder="1" applyAlignment="1">
      <alignment horizontal="center" vertical="center"/>
    </xf>
    <xf numFmtId="0" fontId="0" fillId="22" borderId="0" xfId="0" applyFill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0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41" fontId="5" fillId="25" borderId="0" xfId="0" applyNumberFormat="1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22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indent="3"/>
    </xf>
    <xf numFmtId="41" fontId="5" fillId="22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 wrapText="1"/>
    </xf>
    <xf numFmtId="0" fontId="0" fillId="22" borderId="0" xfId="0" applyFont="1" applyFill="1" applyBorder="1" applyAlignment="1">
      <alignment vertical="center"/>
    </xf>
    <xf numFmtId="41" fontId="5" fillId="22" borderId="0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181" fontId="46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181" fontId="49" fillId="0" borderId="0" xfId="0" applyNumberFormat="1" applyFont="1" applyAlignment="1">
      <alignment horizontal="center" vertical="center"/>
    </xf>
    <xf numFmtId="0" fontId="47" fillId="22" borderId="0" xfId="0" applyFont="1" applyFill="1" applyAlignment="1">
      <alignment horizontal="justify" vertical="center"/>
    </xf>
    <xf numFmtId="181" fontId="46" fillId="25" borderId="0" xfId="0" applyNumberFormat="1" applyFont="1" applyFill="1" applyAlignment="1">
      <alignment horizontal="center" vertical="center"/>
    </xf>
    <xf numFmtId="0" fontId="49" fillId="0" borderId="0" xfId="0" applyFont="1" applyAlignment="1">
      <alignment horizontal="justify" vertical="center"/>
    </xf>
    <xf numFmtId="181" fontId="48" fillId="22" borderId="0" xfId="0" applyNumberFormat="1" applyFont="1" applyFill="1" applyAlignment="1">
      <alignment horizontal="center" vertical="center"/>
    </xf>
    <xf numFmtId="181" fontId="47" fillId="22" borderId="0" xfId="0" applyNumberFormat="1" applyFont="1" applyFill="1" applyAlignment="1">
      <alignment horizontal="center" vertical="center"/>
    </xf>
    <xf numFmtId="181" fontId="49" fillId="25" borderId="0" xfId="0" applyNumberFormat="1" applyFont="1" applyFill="1" applyAlignment="1">
      <alignment horizontal="center" vertical="center"/>
    </xf>
    <xf numFmtId="0" fontId="4" fillId="22" borderId="0" xfId="58" applyNumberFormat="1" applyFont="1" applyFill="1" applyBorder="1" applyAlignment="1" applyProtection="1">
      <alignment horizontal="center" vertical="top" textRotation="90" wrapText="1"/>
      <protection/>
    </xf>
    <xf numFmtId="0" fontId="5" fillId="22" borderId="0" xfId="58" applyNumberFormat="1" applyFont="1" applyFill="1" applyBorder="1" applyAlignment="1" applyProtection="1">
      <alignment horizontal="center" vertical="center"/>
      <protection/>
    </xf>
    <xf numFmtId="0" fontId="5" fillId="22" borderId="0" xfId="58" applyNumberFormat="1" applyFont="1" applyFill="1" applyBorder="1" applyAlignment="1" applyProtection="1">
      <alignment horizontal="center" vertical="center" wrapText="1"/>
      <protection/>
    </xf>
    <xf numFmtId="10" fontId="47" fillId="22" borderId="0" xfId="0" applyNumberFormat="1" applyFont="1" applyFill="1" applyAlignment="1">
      <alignment horizontal="justify" vertical="center"/>
    </xf>
    <xf numFmtId="10" fontId="48" fillId="22" borderId="0" xfId="0" applyNumberFormat="1" applyFont="1" applyFill="1" applyAlignment="1">
      <alignment horizontal="center" vertical="center"/>
    </xf>
    <xf numFmtId="0" fontId="48" fillId="22" borderId="0" xfId="0" applyFont="1" applyFill="1" applyAlignment="1">
      <alignment horizontal="center" vertical="center"/>
    </xf>
    <xf numFmtId="0" fontId="48" fillId="22" borderId="0" xfId="0" applyFont="1" applyFill="1" applyAlignment="1">
      <alignment vertical="center"/>
    </xf>
    <xf numFmtId="0" fontId="47" fillId="22" borderId="0" xfId="0" applyFont="1" applyFill="1" applyAlignment="1">
      <alignment horizontal="justify" vertical="center"/>
    </xf>
    <xf numFmtId="0" fontId="21" fillId="22" borderId="20" xfId="0" applyFont="1" applyFill="1" applyBorder="1" applyAlignment="1">
      <alignment horizontal="center"/>
    </xf>
    <xf numFmtId="41" fontId="21" fillId="22" borderId="20" xfId="0" applyNumberFormat="1" applyFont="1" applyFill="1" applyBorder="1" applyAlignment="1">
      <alignment horizontal="center"/>
    </xf>
    <xf numFmtId="0" fontId="21" fillId="26" borderId="20" xfId="0" applyFont="1" applyFill="1" applyBorder="1" applyAlignment="1">
      <alignment horizontal="center"/>
    </xf>
    <xf numFmtId="0" fontId="21" fillId="26" borderId="20" xfId="0" applyFont="1" applyFill="1" applyBorder="1" applyAlignment="1">
      <alignment/>
    </xf>
    <xf numFmtId="0" fontId="21" fillId="22" borderId="20" xfId="0" applyFont="1" applyFill="1" applyBorder="1" applyAlignment="1">
      <alignment/>
    </xf>
    <xf numFmtId="41" fontId="21" fillId="22" borderId="20" xfId="0" applyNumberFormat="1" applyFont="1" applyFill="1" applyBorder="1" applyAlignment="1">
      <alignment/>
    </xf>
    <xf numFmtId="0" fontId="16" fillId="0" borderId="0" xfId="59" applyBorder="1" applyAlignment="1">
      <alignment vertical="center"/>
      <protection/>
    </xf>
    <xf numFmtId="41" fontId="15" fillId="0" borderId="0" xfId="59" applyNumberFormat="1" applyFont="1" applyBorder="1" applyAlignment="1">
      <alignment horizontal="center" vertical="center"/>
      <protection/>
    </xf>
    <xf numFmtId="0" fontId="2" fillId="0" borderId="0" xfId="59" applyFont="1" applyBorder="1" applyAlignment="1">
      <alignment horizontal="left" vertical="center" wrapText="1"/>
      <protection/>
    </xf>
    <xf numFmtId="0" fontId="49" fillId="0" borderId="0" xfId="59" applyFont="1" applyBorder="1" applyAlignment="1">
      <alignment horizontal="center" vertical="center" wrapText="1"/>
      <protection/>
    </xf>
    <xf numFmtId="0" fontId="49" fillId="0" borderId="0" xfId="59" applyFont="1" applyBorder="1" applyAlignment="1">
      <alignment horizontal="left" vertical="center" wrapText="1"/>
      <protection/>
    </xf>
    <xf numFmtId="41" fontId="46" fillId="0" borderId="0" xfId="59" applyNumberFormat="1" applyFont="1" applyBorder="1" applyAlignment="1">
      <alignment horizontal="center" vertical="center"/>
      <protection/>
    </xf>
    <xf numFmtId="41" fontId="49" fillId="0" borderId="0" xfId="59" applyNumberFormat="1" applyFont="1" applyBorder="1" applyAlignment="1">
      <alignment vertical="center"/>
      <protection/>
    </xf>
    <xf numFmtId="0" fontId="49" fillId="0" borderId="0" xfId="59" applyFont="1" applyBorder="1" applyAlignment="1">
      <alignment horizontal="left" vertical="center"/>
      <protection/>
    </xf>
    <xf numFmtId="0" fontId="49" fillId="0" borderId="0" xfId="59" applyFont="1" applyBorder="1" applyAlignment="1">
      <alignment vertical="center"/>
      <protection/>
    </xf>
    <xf numFmtId="41" fontId="49" fillId="0" borderId="0" xfId="59" applyNumberFormat="1" applyFont="1" applyBorder="1" applyAlignment="1">
      <alignment horizontal="center" vertical="center"/>
      <protection/>
    </xf>
    <xf numFmtId="0" fontId="47" fillId="22" borderId="0" xfId="59" applyFont="1" applyFill="1" applyBorder="1" applyAlignment="1">
      <alignment vertical="center"/>
      <protection/>
    </xf>
    <xf numFmtId="0" fontId="48" fillId="22" borderId="0" xfId="59" applyFont="1" applyFill="1" applyBorder="1" applyAlignment="1">
      <alignment horizontal="center" vertical="center"/>
      <protection/>
    </xf>
    <xf numFmtId="41" fontId="48" fillId="22" borderId="0" xfId="59" applyNumberFormat="1" applyFont="1" applyFill="1" applyBorder="1" applyAlignment="1">
      <alignment horizontal="center" vertical="center" wrapText="1"/>
      <protection/>
    </xf>
    <xf numFmtId="0" fontId="47" fillId="22" borderId="0" xfId="59" applyFont="1" applyFill="1" applyBorder="1" applyAlignment="1">
      <alignment horizontal="left" vertical="center" wrapText="1"/>
      <protection/>
    </xf>
    <xf numFmtId="41" fontId="48" fillId="22" borderId="0" xfId="59" applyNumberFormat="1" applyFont="1" applyFill="1" applyBorder="1" applyAlignment="1">
      <alignment horizontal="center" vertical="center"/>
      <protection/>
    </xf>
    <xf numFmtId="49" fontId="2" fillId="0" borderId="0" xfId="59" applyNumberFormat="1" applyFont="1" applyBorder="1" applyAlignment="1">
      <alignment horizontal="center" vertical="center" wrapText="1"/>
      <protection/>
    </xf>
    <xf numFmtId="49" fontId="17" fillId="22" borderId="0" xfId="59" applyNumberFormat="1" applyFont="1" applyFill="1" applyBorder="1" applyAlignment="1">
      <alignment vertical="center"/>
      <protection/>
    </xf>
    <xf numFmtId="0" fontId="1" fillId="22" borderId="0" xfId="59" applyFont="1" applyFill="1" applyBorder="1" applyAlignment="1">
      <alignment horizontal="left" vertical="center" wrapText="1"/>
      <protection/>
    </xf>
    <xf numFmtId="41" fontId="1" fillId="22" borderId="0" xfId="59" applyNumberFormat="1" applyFont="1" applyFill="1" applyBorder="1" applyAlignment="1">
      <alignment vertical="center"/>
      <protection/>
    </xf>
    <xf numFmtId="49" fontId="17" fillId="25" borderId="0" xfId="59" applyNumberFormat="1" applyFont="1" applyFill="1" applyBorder="1" applyAlignment="1">
      <alignment vertical="center"/>
      <protection/>
    </xf>
    <xf numFmtId="0" fontId="1" fillId="25" borderId="0" xfId="59" applyFont="1" applyFill="1" applyBorder="1" applyAlignment="1">
      <alignment horizontal="left" vertical="center" wrapText="1"/>
      <protection/>
    </xf>
    <xf numFmtId="41" fontId="50" fillId="25" borderId="0" xfId="59" applyNumberFormat="1" applyFont="1" applyFill="1" applyBorder="1" applyAlignment="1">
      <alignment horizontal="center" vertical="center"/>
      <protection/>
    </xf>
    <xf numFmtId="49" fontId="2" fillId="26" borderId="0" xfId="59" applyNumberFormat="1" applyFont="1" applyFill="1" applyBorder="1" applyAlignment="1">
      <alignment horizontal="center" vertical="center" wrapText="1"/>
      <protection/>
    </xf>
    <xf numFmtId="0" fontId="2" fillId="26" borderId="0" xfId="59" applyFont="1" applyFill="1" applyBorder="1" applyAlignment="1">
      <alignment horizontal="left" vertical="center"/>
      <protection/>
    </xf>
    <xf numFmtId="41" fontId="15" fillId="26" borderId="0" xfId="59" applyNumberFormat="1" applyFont="1" applyFill="1" applyBorder="1" applyAlignment="1">
      <alignment horizontal="center" vertical="center"/>
      <protection/>
    </xf>
    <xf numFmtId="41" fontId="2" fillId="26" borderId="0" xfId="59" applyNumberFormat="1" applyFont="1" applyFill="1" applyBorder="1" applyAlignment="1">
      <alignment vertical="center"/>
      <protection/>
    </xf>
    <xf numFmtId="0" fontId="2" fillId="26" borderId="0" xfId="59" applyFont="1" applyFill="1" applyBorder="1" applyAlignment="1">
      <alignment horizontal="left" vertical="center" wrapText="1"/>
      <protection/>
    </xf>
    <xf numFmtId="0" fontId="47" fillId="22" borderId="0" xfId="59" applyFont="1" applyFill="1" applyBorder="1" applyAlignment="1">
      <alignment horizontal="left" vertical="center"/>
      <protection/>
    </xf>
    <xf numFmtId="41" fontId="47" fillId="22" borderId="0" xfId="59" applyNumberFormat="1" applyFont="1" applyFill="1" applyBorder="1" applyAlignment="1">
      <alignment vertical="center"/>
      <protection/>
    </xf>
    <xf numFmtId="0" fontId="21" fillId="22" borderId="20" xfId="0" applyFont="1" applyFill="1" applyBorder="1" applyAlignment="1">
      <alignment horizontal="center"/>
    </xf>
    <xf numFmtId="0" fontId="21" fillId="22" borderId="20" xfId="0" applyFont="1" applyFill="1" applyBorder="1" applyAlignment="1">
      <alignment/>
    </xf>
    <xf numFmtId="0" fontId="21" fillId="26" borderId="20" xfId="0" applyFont="1" applyFill="1" applyBorder="1" applyAlignment="1">
      <alignment horizontal="center"/>
    </xf>
    <xf numFmtId="0" fontId="21" fillId="26" borderId="20" xfId="0" applyFont="1" applyFill="1" applyBorder="1" applyAlignment="1">
      <alignment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9" fontId="26" fillId="22" borderId="0" xfId="0" applyNumberFormat="1" applyFont="1" applyFill="1" applyBorder="1" applyAlignment="1">
      <alignment horizontal="center" vertical="center"/>
    </xf>
    <xf numFmtId="0" fontId="26" fillId="22" borderId="0" xfId="0" applyFont="1" applyFill="1" applyBorder="1" applyAlignment="1">
      <alignment horizontal="center" vertical="center"/>
    </xf>
    <xf numFmtId="49" fontId="26" fillId="25" borderId="0" xfId="0" applyNumberFormat="1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vertical="center"/>
    </xf>
    <xf numFmtId="49" fontId="26" fillId="26" borderId="0" xfId="0" applyNumberFormat="1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49" fontId="27" fillId="27" borderId="0" xfId="0" applyNumberFormat="1" applyFont="1" applyFill="1" applyBorder="1" applyAlignment="1">
      <alignment horizontal="center" vertical="center"/>
    </xf>
    <xf numFmtId="0" fontId="27" fillId="27" borderId="0" xfId="0" applyFont="1" applyFill="1" applyBorder="1" applyAlignment="1">
      <alignment vertical="center"/>
    </xf>
    <xf numFmtId="49" fontId="27" fillId="28" borderId="0" xfId="0" applyNumberFormat="1" applyFont="1" applyFill="1" applyBorder="1" applyAlignment="1">
      <alignment horizontal="center" vertical="center"/>
    </xf>
    <xf numFmtId="0" fontId="27" fillId="28" borderId="0" xfId="0" applyFont="1" applyFill="1" applyBorder="1" applyAlignment="1">
      <alignment vertical="center"/>
    </xf>
    <xf numFmtId="49" fontId="26" fillId="8" borderId="0" xfId="0" applyNumberFormat="1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vertical="center"/>
    </xf>
    <xf numFmtId="49" fontId="27" fillId="25" borderId="0" xfId="0" applyNumberFormat="1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vertical="center"/>
    </xf>
    <xf numFmtId="0" fontId="26" fillId="22" borderId="0" xfId="0" applyFont="1" applyFill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49" fontId="27" fillId="26" borderId="0" xfId="0" applyNumberFormat="1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vertical="center"/>
    </xf>
    <xf numFmtId="49" fontId="25" fillId="26" borderId="0" xfId="0" applyNumberFormat="1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26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/>
    </xf>
    <xf numFmtId="41" fontId="52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79" fontId="25" fillId="0" borderId="0" xfId="40" applyNumberFormat="1" applyFont="1" applyAlignment="1">
      <alignment vertical="center"/>
    </xf>
    <xf numFmtId="179" fontId="26" fillId="0" borderId="0" xfId="40" applyNumberFormat="1" applyFont="1" applyBorder="1" applyAlignment="1">
      <alignment horizontal="center" vertical="center"/>
    </xf>
    <xf numFmtId="179" fontId="26" fillId="0" borderId="0" xfId="40" applyNumberFormat="1" applyFont="1" applyBorder="1" applyAlignment="1">
      <alignment vertical="center"/>
    </xf>
    <xf numFmtId="179" fontId="25" fillId="0" borderId="0" xfId="40" applyNumberFormat="1" applyFont="1" applyBorder="1" applyAlignment="1">
      <alignment vertical="center"/>
    </xf>
    <xf numFmtId="179" fontId="26" fillId="22" borderId="0" xfId="40" applyNumberFormat="1" applyFont="1" applyFill="1" applyBorder="1" applyAlignment="1">
      <alignment horizontal="center" vertical="center" wrapText="1"/>
    </xf>
    <xf numFmtId="179" fontId="26" fillId="25" borderId="0" xfId="40" applyNumberFormat="1" applyFont="1" applyFill="1" applyBorder="1" applyAlignment="1">
      <alignment vertical="center"/>
    </xf>
    <xf numFmtId="179" fontId="26" fillId="26" borderId="0" xfId="40" applyNumberFormat="1" applyFont="1" applyFill="1" applyBorder="1" applyAlignment="1">
      <alignment vertical="center"/>
    </xf>
    <xf numFmtId="179" fontId="27" fillId="27" borderId="0" xfId="40" applyNumberFormat="1" applyFont="1" applyFill="1" applyBorder="1" applyAlignment="1">
      <alignment vertical="center"/>
    </xf>
    <xf numFmtId="179" fontId="27" fillId="28" borderId="0" xfId="40" applyNumberFormat="1" applyFont="1" applyFill="1" applyBorder="1" applyAlignment="1">
      <alignment vertical="center"/>
    </xf>
    <xf numFmtId="179" fontId="26" fillId="8" borderId="0" xfId="40" applyNumberFormat="1" applyFont="1" applyFill="1" applyBorder="1" applyAlignment="1">
      <alignment vertical="center"/>
    </xf>
    <xf numFmtId="179" fontId="27" fillId="25" borderId="0" xfId="40" applyNumberFormat="1" applyFont="1" applyFill="1" applyBorder="1" applyAlignment="1">
      <alignment vertical="center"/>
    </xf>
    <xf numFmtId="179" fontId="26" fillId="22" borderId="0" xfId="40" applyNumberFormat="1" applyFont="1" applyFill="1" applyBorder="1" applyAlignment="1">
      <alignment vertical="center"/>
    </xf>
    <xf numFmtId="179" fontId="25" fillId="0" borderId="0" xfId="40" applyNumberFormat="1" applyFont="1" applyBorder="1" applyAlignment="1">
      <alignment vertical="center" wrapText="1"/>
    </xf>
    <xf numFmtId="179" fontId="27" fillId="26" borderId="0" xfId="40" applyNumberFormat="1" applyFont="1" applyFill="1" applyBorder="1" applyAlignment="1">
      <alignment vertical="center"/>
    </xf>
    <xf numFmtId="179" fontId="25" fillId="26" borderId="0" xfId="40" applyNumberFormat="1" applyFont="1" applyFill="1" applyBorder="1" applyAlignment="1">
      <alignment vertical="center"/>
    </xf>
    <xf numFmtId="179" fontId="25" fillId="0" borderId="0" xfId="40" applyNumberFormat="1" applyFont="1" applyBorder="1" applyAlignment="1">
      <alignment horizontal="left" vertical="center"/>
    </xf>
    <xf numFmtId="179" fontId="25" fillId="26" borderId="0" xfId="40" applyNumberFormat="1" applyFont="1" applyFill="1" applyBorder="1" applyAlignment="1">
      <alignment horizontal="left" vertical="center"/>
    </xf>
    <xf numFmtId="179" fontId="0" fillId="0" borderId="0" xfId="40" applyNumberFormat="1" applyAlignment="1">
      <alignment vertical="center"/>
    </xf>
    <xf numFmtId="49" fontId="25" fillId="8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vertical="center"/>
    </xf>
    <xf numFmtId="179" fontId="25" fillId="8" borderId="0" xfId="40" applyNumberFormat="1" applyFont="1" applyFill="1" applyBorder="1" applyAlignment="1">
      <alignment vertical="center"/>
    </xf>
    <xf numFmtId="49" fontId="25" fillId="25" borderId="0" xfId="0" applyNumberFormat="1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vertical="center"/>
    </xf>
    <xf numFmtId="179" fontId="25" fillId="25" borderId="0" xfId="40" applyNumberFormat="1" applyFont="1" applyFill="1" applyBorder="1" applyAlignment="1">
      <alignment vertical="center"/>
    </xf>
    <xf numFmtId="49" fontId="26" fillId="24" borderId="0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179" fontId="26" fillId="24" borderId="0" xfId="40" applyNumberFormat="1" applyFont="1" applyFill="1" applyBorder="1" applyAlignment="1">
      <alignment vertical="center"/>
    </xf>
    <xf numFmtId="0" fontId="51" fillId="24" borderId="0" xfId="0" applyFont="1" applyFill="1" applyBorder="1" applyAlignment="1">
      <alignment vertical="center"/>
    </xf>
    <xf numFmtId="179" fontId="51" fillId="24" borderId="0" xfId="40" applyNumberFormat="1" applyFont="1" applyFill="1" applyBorder="1" applyAlignment="1">
      <alignment vertical="center"/>
    </xf>
    <xf numFmtId="179" fontId="28" fillId="0" borderId="16" xfId="40" applyNumberFormat="1" applyFont="1" applyBorder="1" applyAlignment="1">
      <alignment/>
    </xf>
    <xf numFmtId="179" fontId="28" fillId="0" borderId="11" xfId="40" applyNumberFormat="1" applyFont="1" applyBorder="1" applyAlignment="1">
      <alignment wrapText="1"/>
    </xf>
    <xf numFmtId="179" fontId="28" fillId="0" borderId="11" xfId="40" applyNumberFormat="1" applyFont="1" applyBorder="1" applyAlignment="1">
      <alignment/>
    </xf>
    <xf numFmtId="179" fontId="28" fillId="0" borderId="15" xfId="40" applyNumberFormat="1" applyFont="1" applyBorder="1" applyAlignment="1">
      <alignment/>
    </xf>
    <xf numFmtId="179" fontId="21" fillId="26" borderId="20" xfId="40" applyNumberFormat="1" applyFont="1" applyFill="1" applyBorder="1" applyAlignment="1">
      <alignment/>
    </xf>
    <xf numFmtId="179" fontId="21" fillId="22" borderId="20" xfId="40" applyNumberFormat="1" applyFont="1" applyFill="1" applyBorder="1" applyAlignment="1">
      <alignment/>
    </xf>
    <xf numFmtId="179" fontId="21" fillId="0" borderId="20" xfId="40" applyNumberFormat="1" applyFont="1" applyBorder="1" applyAlignment="1">
      <alignment/>
    </xf>
    <xf numFmtId="179" fontId="28" fillId="0" borderId="30" xfId="40" applyNumberFormat="1" applyFont="1" applyBorder="1" applyAlignment="1">
      <alignment/>
    </xf>
    <xf numFmtId="179" fontId="28" fillId="0" borderId="31" xfId="40" applyNumberFormat="1" applyFont="1" applyBorder="1" applyAlignment="1">
      <alignment/>
    </xf>
    <xf numFmtId="179" fontId="28" fillId="0" borderId="32" xfId="40" applyNumberFormat="1" applyFont="1" applyBorder="1" applyAlignment="1">
      <alignment/>
    </xf>
    <xf numFmtId="179" fontId="28" fillId="0" borderId="33" xfId="40" applyNumberFormat="1" applyFont="1" applyBorder="1" applyAlignment="1">
      <alignment/>
    </xf>
    <xf numFmtId="179" fontId="28" fillId="0" borderId="34" xfId="40" applyNumberFormat="1" applyFont="1" applyBorder="1" applyAlignment="1">
      <alignment/>
    </xf>
    <xf numFmtId="179" fontId="28" fillId="0" borderId="35" xfId="40" applyNumberFormat="1" applyFont="1" applyBorder="1" applyAlignment="1">
      <alignment/>
    </xf>
    <xf numFmtId="179" fontId="28" fillId="0" borderId="16" xfId="0" applyNumberFormat="1" applyFont="1" applyBorder="1" applyAlignment="1">
      <alignment/>
    </xf>
    <xf numFmtId="179" fontId="28" fillId="0" borderId="11" xfId="0" applyNumberFormat="1" applyFont="1" applyBorder="1" applyAlignment="1">
      <alignment/>
    </xf>
    <xf numFmtId="179" fontId="28" fillId="0" borderId="15" xfId="0" applyNumberFormat="1" applyFont="1" applyBorder="1" applyAlignment="1">
      <alignment/>
    </xf>
    <xf numFmtId="179" fontId="21" fillId="26" borderId="20" xfId="0" applyNumberFormat="1" applyFont="1" applyFill="1" applyBorder="1" applyAlignment="1">
      <alignment/>
    </xf>
    <xf numFmtId="179" fontId="21" fillId="22" borderId="20" xfId="0" applyNumberFormat="1" applyFont="1" applyFill="1" applyBorder="1" applyAlignment="1">
      <alignment/>
    </xf>
    <xf numFmtId="179" fontId="21" fillId="0" borderId="20" xfId="0" applyNumberFormat="1" applyFont="1" applyBorder="1" applyAlignment="1">
      <alignment/>
    </xf>
    <xf numFmtId="179" fontId="28" fillId="0" borderId="30" xfId="0" applyNumberFormat="1" applyFont="1" applyBorder="1" applyAlignment="1">
      <alignment/>
    </xf>
    <xf numFmtId="179" fontId="28" fillId="0" borderId="31" xfId="0" applyNumberFormat="1" applyFont="1" applyBorder="1" applyAlignment="1">
      <alignment/>
    </xf>
    <xf numFmtId="179" fontId="28" fillId="0" borderId="32" xfId="0" applyNumberFormat="1" applyFont="1" applyBorder="1" applyAlignment="1">
      <alignment/>
    </xf>
    <xf numFmtId="179" fontId="28" fillId="0" borderId="33" xfId="0" applyNumberFormat="1" applyFont="1" applyBorder="1" applyAlignment="1">
      <alignment/>
    </xf>
    <xf numFmtId="179" fontId="28" fillId="0" borderId="34" xfId="0" applyNumberFormat="1" applyFont="1" applyBorder="1" applyAlignment="1">
      <alignment/>
    </xf>
    <xf numFmtId="179" fontId="28" fillId="0" borderId="35" xfId="0" applyNumberFormat="1" applyFont="1" applyBorder="1" applyAlignment="1">
      <alignment/>
    </xf>
    <xf numFmtId="179" fontId="28" fillId="0" borderId="11" xfId="0" applyNumberFormat="1" applyFont="1" applyBorder="1" applyAlignment="1">
      <alignment wrapText="1"/>
    </xf>
    <xf numFmtId="179" fontId="21" fillId="26" borderId="20" xfId="0" applyNumberFormat="1" applyFont="1" applyFill="1" applyBorder="1" applyAlignment="1">
      <alignment/>
    </xf>
    <xf numFmtId="179" fontId="21" fillId="22" borderId="20" xfId="0" applyNumberFormat="1" applyFont="1" applyFill="1" applyBorder="1" applyAlignment="1">
      <alignment/>
    </xf>
    <xf numFmtId="179" fontId="21" fillId="26" borderId="20" xfId="40" applyNumberFormat="1" applyFont="1" applyFill="1" applyBorder="1" applyAlignment="1">
      <alignment/>
    </xf>
    <xf numFmtId="179" fontId="21" fillId="22" borderId="20" xfId="40" applyNumberFormat="1" applyFont="1" applyFill="1" applyBorder="1" applyAlignment="1">
      <alignment/>
    </xf>
    <xf numFmtId="179" fontId="21" fillId="0" borderId="20" xfId="40" applyNumberFormat="1" applyFont="1" applyBorder="1" applyAlignment="1">
      <alignment/>
    </xf>
    <xf numFmtId="41" fontId="26" fillId="0" borderId="0" xfId="0" applyNumberFormat="1" applyFont="1" applyAlignment="1">
      <alignment horizontal="right"/>
    </xf>
    <xf numFmtId="179" fontId="26" fillId="0" borderId="0" xfId="40" applyNumberFormat="1" applyFont="1" applyBorder="1" applyAlignment="1">
      <alignment horizontal="right" vertical="center"/>
    </xf>
    <xf numFmtId="41" fontId="49" fillId="0" borderId="0" xfId="59" applyNumberFormat="1" applyFont="1" applyAlignment="1">
      <alignment horizontal="right"/>
      <protection/>
    </xf>
    <xf numFmtId="41" fontId="2" fillId="0" borderId="0" xfId="59" applyNumberFormat="1" applyFont="1" applyAlignment="1">
      <alignment horizontal="right"/>
      <protection/>
    </xf>
    <xf numFmtId="0" fontId="23" fillId="0" borderId="0" xfId="59" applyFont="1" applyAlignment="1">
      <alignment vertical="center"/>
      <protection/>
    </xf>
    <xf numFmtId="41" fontId="23" fillId="0" borderId="0" xfId="59" applyNumberFormat="1" applyFont="1" applyAlignment="1">
      <alignment vertical="center"/>
      <protection/>
    </xf>
    <xf numFmtId="0" fontId="24" fillId="22" borderId="0" xfId="59" applyFont="1" applyFill="1" applyAlignment="1">
      <alignment horizontal="center" vertical="center" wrapText="1"/>
      <protection/>
    </xf>
    <xf numFmtId="0" fontId="24" fillId="22" borderId="0" xfId="59" applyFont="1" applyFill="1" applyAlignment="1">
      <alignment vertical="center"/>
      <protection/>
    </xf>
    <xf numFmtId="0" fontId="54" fillId="22" borderId="0" xfId="58" applyNumberFormat="1" applyFont="1" applyFill="1" applyBorder="1" applyAlignment="1" applyProtection="1">
      <alignment horizontal="center" vertical="center" wrapText="1"/>
      <protection/>
    </xf>
    <xf numFmtId="0" fontId="23" fillId="0" borderId="0" xfId="59" applyFont="1" applyAlignment="1">
      <alignment horizontal="center" vertical="center"/>
      <protection/>
    </xf>
    <xf numFmtId="0" fontId="23" fillId="25" borderId="0" xfId="59" applyFont="1" applyFill="1" applyAlignment="1">
      <alignment horizontal="center" vertical="center"/>
      <protection/>
    </xf>
    <xf numFmtId="0" fontId="24" fillId="25" borderId="0" xfId="59" applyFont="1" applyFill="1" applyAlignment="1">
      <alignment vertical="center"/>
      <protection/>
    </xf>
    <xf numFmtId="41" fontId="24" fillId="25" borderId="0" xfId="59" applyNumberFormat="1" applyFont="1" applyFill="1" applyAlignment="1">
      <alignment vertical="center"/>
      <protection/>
    </xf>
    <xf numFmtId="0" fontId="24" fillId="0" borderId="0" xfId="59" applyFont="1" applyAlignment="1">
      <alignment vertical="center"/>
      <protection/>
    </xf>
    <xf numFmtId="41" fontId="24" fillId="0" borderId="0" xfId="59" applyNumberFormat="1" applyFont="1" applyAlignment="1">
      <alignment vertical="center"/>
      <protection/>
    </xf>
    <xf numFmtId="41" fontId="23" fillId="25" borderId="0" xfId="59" applyNumberFormat="1" applyFont="1" applyFill="1" applyAlignment="1">
      <alignment vertical="center"/>
      <protection/>
    </xf>
    <xf numFmtId="0" fontId="23" fillId="8" borderId="0" xfId="59" applyFont="1" applyFill="1" applyAlignment="1">
      <alignment horizontal="center" vertical="center"/>
      <protection/>
    </xf>
    <xf numFmtId="0" fontId="24" fillId="8" borderId="0" xfId="59" applyFont="1" applyFill="1" applyAlignment="1">
      <alignment vertical="center"/>
      <protection/>
    </xf>
    <xf numFmtId="41" fontId="24" fillId="8" borderId="0" xfId="59" applyNumberFormat="1" applyFont="1" applyFill="1" applyAlignment="1">
      <alignment vertical="center"/>
      <protection/>
    </xf>
    <xf numFmtId="41" fontId="23" fillId="0" borderId="0" xfId="59" applyNumberFormat="1" applyFont="1" applyFill="1" applyAlignment="1">
      <alignment vertical="center"/>
      <protection/>
    </xf>
    <xf numFmtId="41" fontId="23" fillId="0" borderId="0" xfId="59" applyNumberFormat="1" applyFont="1" applyAlignment="1">
      <alignment horizontal="right" vertical="center"/>
      <protection/>
    </xf>
    <xf numFmtId="0" fontId="5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3" fontId="23" fillId="0" borderId="0" xfId="59" applyNumberFormat="1" applyFont="1" applyAlignment="1">
      <alignment horizontal="center" vertical="center"/>
      <protection/>
    </xf>
    <xf numFmtId="3" fontId="24" fillId="0" borderId="0" xfId="59" applyNumberFormat="1" applyFont="1" applyAlignment="1">
      <alignment horizontal="center" vertical="center"/>
      <protection/>
    </xf>
    <xf numFmtId="0" fontId="56" fillId="0" borderId="0" xfId="0" applyFont="1" applyAlignment="1">
      <alignment horizontal="right" vertical="center"/>
    </xf>
    <xf numFmtId="41" fontId="57" fillId="0" borderId="0" xfId="59" applyNumberFormat="1" applyFont="1" applyAlignment="1">
      <alignment vertical="center"/>
      <protection/>
    </xf>
    <xf numFmtId="0" fontId="58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21" fillId="22" borderId="20" xfId="0" applyFont="1" applyFill="1" applyBorder="1" applyAlignment="1">
      <alignment horizontal="center"/>
    </xf>
    <xf numFmtId="41" fontId="23" fillId="25" borderId="0" xfId="59" applyNumberFormat="1" applyFont="1" applyFill="1" applyAlignment="1">
      <alignment horizontal="center" vertical="center"/>
      <protection/>
    </xf>
    <xf numFmtId="0" fontId="53" fillId="0" borderId="0" xfId="59" applyFont="1" applyAlignment="1">
      <alignment vertical="center"/>
      <protection/>
    </xf>
    <xf numFmtId="0" fontId="0" fillId="0" borderId="0" xfId="0" applyAlignment="1">
      <alignment wrapText="1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3.sz. mellékelt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2.sz.melléklet" xfId="57"/>
    <cellStyle name="Normál_2.sz.melléklet_Háromnegyedéves beszámoló" xfId="58"/>
    <cellStyle name="Normál_2009.I.félév" xfId="59"/>
    <cellStyle name="Normál_3.sz. mellékelt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10"/>
  </sheetPr>
  <dimension ref="A1:H157"/>
  <sheetViews>
    <sheetView view="pageBreakPreview" zoomScale="110" zoomScaleSheetLayoutView="110" zoomScalePageLayoutView="0" workbookViewId="0" topLeftCell="A1">
      <selection activeCell="E81" sqref="E81"/>
    </sheetView>
  </sheetViews>
  <sheetFormatPr defaultColWidth="9.00390625" defaultRowHeight="12.75"/>
  <cols>
    <col min="1" max="1" width="9.00390625" style="138" customWidth="1"/>
    <col min="2" max="2" width="61.00390625" style="138" bestFit="1" customWidth="1"/>
    <col min="3" max="5" width="12.75390625" style="351" customWidth="1"/>
    <col min="6" max="16384" width="9.125" style="138" customWidth="1"/>
  </cols>
  <sheetData>
    <row r="1" spans="1:5" ht="12.75">
      <c r="A1" s="300"/>
      <c r="B1" s="301"/>
      <c r="C1" s="334"/>
      <c r="D1" s="334"/>
      <c r="E1" s="334"/>
    </row>
    <row r="2" spans="1:5" ht="12.75">
      <c r="A2" s="302"/>
      <c r="B2" s="303" t="s">
        <v>210</v>
      </c>
      <c r="C2" s="335"/>
      <c r="D2" s="335"/>
      <c r="E2" s="336"/>
    </row>
    <row r="3" spans="1:5" ht="12.75">
      <c r="A3" s="304" t="s">
        <v>568</v>
      </c>
      <c r="B3" s="305"/>
      <c r="C3" s="337"/>
      <c r="D3" s="337"/>
      <c r="E3" s="394" t="s">
        <v>405</v>
      </c>
    </row>
    <row r="4" spans="1:5" ht="30" customHeight="1">
      <c r="A4" s="306" t="s">
        <v>556</v>
      </c>
      <c r="B4" s="307" t="s">
        <v>167</v>
      </c>
      <c r="C4" s="338" t="s">
        <v>578</v>
      </c>
      <c r="D4" s="338" t="s">
        <v>615</v>
      </c>
      <c r="E4" s="338" t="s">
        <v>616</v>
      </c>
    </row>
    <row r="5" spans="1:5" ht="12.75">
      <c r="A5" s="308" t="s">
        <v>328</v>
      </c>
      <c r="B5" s="309" t="s">
        <v>212</v>
      </c>
      <c r="C5" s="339">
        <f>C6+C13+C22</f>
        <v>53683</v>
      </c>
      <c r="D5" s="339">
        <f>D6+D13+D22</f>
        <v>53683</v>
      </c>
      <c r="E5" s="339">
        <f>E6+E13+E22</f>
        <v>50204</v>
      </c>
    </row>
    <row r="6" spans="1:5" ht="12.75">
      <c r="A6" s="310" t="s">
        <v>557</v>
      </c>
      <c r="B6" s="311" t="s">
        <v>213</v>
      </c>
      <c r="C6" s="340">
        <f>SUM(C7:C12)</f>
        <v>31220</v>
      </c>
      <c r="D6" s="340">
        <f>SUM(D7:D12)</f>
        <v>31220</v>
      </c>
      <c r="E6" s="340">
        <f>SUM(E7:E12)</f>
        <v>34633</v>
      </c>
    </row>
    <row r="7" spans="1:5" ht="12.75">
      <c r="A7" s="312" t="s">
        <v>214</v>
      </c>
      <c r="B7" s="305" t="s">
        <v>12</v>
      </c>
      <c r="C7" s="337">
        <v>25200</v>
      </c>
      <c r="D7" s="337">
        <v>25200</v>
      </c>
      <c r="E7" s="337">
        <v>27930</v>
      </c>
    </row>
    <row r="8" spans="1:5" ht="12.75">
      <c r="A8" s="312" t="s">
        <v>215</v>
      </c>
      <c r="B8" s="305" t="s">
        <v>216</v>
      </c>
      <c r="C8" s="337"/>
      <c r="D8" s="337"/>
      <c r="E8" s="337">
        <f>'5.sz.melléklet '!H13</f>
        <v>0</v>
      </c>
    </row>
    <row r="9" spans="1:5" ht="12.75">
      <c r="A9" s="312" t="s">
        <v>217</v>
      </c>
      <c r="B9" s="305" t="s">
        <v>15</v>
      </c>
      <c r="C9" s="337">
        <v>6000</v>
      </c>
      <c r="D9" s="337">
        <v>6000</v>
      </c>
      <c r="E9" s="337">
        <v>6087</v>
      </c>
    </row>
    <row r="10" spans="1:5" ht="12.75">
      <c r="A10" s="312" t="s">
        <v>218</v>
      </c>
      <c r="B10" s="305" t="s">
        <v>219</v>
      </c>
      <c r="C10" s="337">
        <v>20</v>
      </c>
      <c r="D10" s="337">
        <v>20</v>
      </c>
      <c r="E10" s="337">
        <v>262</v>
      </c>
    </row>
    <row r="11" spans="1:5" ht="12.75">
      <c r="A11" s="312" t="s">
        <v>220</v>
      </c>
      <c r="B11" s="305" t="s">
        <v>221</v>
      </c>
      <c r="C11" s="337"/>
      <c r="D11" s="337"/>
      <c r="E11" s="337"/>
    </row>
    <row r="12" spans="1:5" ht="12.75">
      <c r="A12" s="312" t="s">
        <v>222</v>
      </c>
      <c r="B12" s="305" t="s">
        <v>223</v>
      </c>
      <c r="C12" s="337"/>
      <c r="D12" s="337"/>
      <c r="E12" s="337">
        <v>354</v>
      </c>
    </row>
    <row r="13" spans="1:5" ht="12.75">
      <c r="A13" s="310" t="s">
        <v>224</v>
      </c>
      <c r="B13" s="311" t="s">
        <v>225</v>
      </c>
      <c r="C13" s="340">
        <f>SUM(C14:C21)</f>
        <v>22463</v>
      </c>
      <c r="D13" s="340">
        <f>SUM(D14:D21)</f>
        <v>22463</v>
      </c>
      <c r="E13" s="340">
        <f>SUM(E14:E21)</f>
        <v>15571</v>
      </c>
    </row>
    <row r="14" spans="1:5" ht="12.75">
      <c r="A14" s="312" t="s">
        <v>226</v>
      </c>
      <c r="B14" s="305" t="s">
        <v>227</v>
      </c>
      <c r="C14" s="337"/>
      <c r="D14" s="337"/>
      <c r="E14" s="337"/>
    </row>
    <row r="15" spans="1:5" ht="12.75">
      <c r="A15" s="312" t="s">
        <v>228</v>
      </c>
      <c r="B15" s="305" t="s">
        <v>229</v>
      </c>
      <c r="C15" s="337"/>
      <c r="D15" s="337"/>
      <c r="E15" s="337">
        <v>0</v>
      </c>
    </row>
    <row r="16" spans="1:5" ht="12.75">
      <c r="A16" s="312" t="s">
        <v>230</v>
      </c>
      <c r="B16" s="305" t="s">
        <v>135</v>
      </c>
      <c r="C16" s="337">
        <v>17109</v>
      </c>
      <c r="D16" s="337">
        <v>17109</v>
      </c>
      <c r="E16" s="337">
        <v>11450</v>
      </c>
    </row>
    <row r="17" spans="1:5" ht="12.75">
      <c r="A17" s="312" t="s">
        <v>231</v>
      </c>
      <c r="B17" s="305" t="s">
        <v>232</v>
      </c>
      <c r="C17" s="337">
        <v>4250</v>
      </c>
      <c r="D17" s="337">
        <v>4250</v>
      </c>
      <c r="E17" s="337">
        <v>2692</v>
      </c>
    </row>
    <row r="18" spans="1:5" ht="12.75">
      <c r="A18" s="312" t="s">
        <v>233</v>
      </c>
      <c r="B18" s="305" t="s">
        <v>107</v>
      </c>
      <c r="C18" s="337"/>
      <c r="D18" s="337"/>
      <c r="E18" s="337"/>
    </row>
    <row r="19" spans="1:5" ht="12.75">
      <c r="A19" s="312" t="s">
        <v>234</v>
      </c>
      <c r="B19" s="305" t="s">
        <v>235</v>
      </c>
      <c r="C19" s="337">
        <v>810</v>
      </c>
      <c r="D19" s="337">
        <v>810</v>
      </c>
      <c r="E19" s="337">
        <v>726</v>
      </c>
    </row>
    <row r="20" spans="1:5" ht="12.75">
      <c r="A20" s="312" t="s">
        <v>236</v>
      </c>
      <c r="B20" s="305" t="s">
        <v>237</v>
      </c>
      <c r="C20" s="337">
        <v>30</v>
      </c>
      <c r="D20" s="337">
        <v>30</v>
      </c>
      <c r="E20" s="337">
        <v>159</v>
      </c>
    </row>
    <row r="21" spans="1:5" ht="12.75">
      <c r="A21" s="312" t="s">
        <v>238</v>
      </c>
      <c r="B21" s="305" t="s">
        <v>239</v>
      </c>
      <c r="C21" s="337">
        <v>264</v>
      </c>
      <c r="D21" s="337">
        <v>264</v>
      </c>
      <c r="E21" s="337">
        <v>544</v>
      </c>
    </row>
    <row r="22" spans="1:5" ht="12.75">
      <c r="A22" s="310" t="s">
        <v>240</v>
      </c>
      <c r="B22" s="311" t="s">
        <v>241</v>
      </c>
      <c r="C22" s="340"/>
      <c r="D22" s="340"/>
      <c r="E22" s="340"/>
    </row>
    <row r="23" spans="1:5" ht="12.75">
      <c r="A23" s="308" t="s">
        <v>242</v>
      </c>
      <c r="B23" s="309" t="s">
        <v>243</v>
      </c>
      <c r="C23" s="339">
        <f>SUM(C24:C33)</f>
        <v>42644</v>
      </c>
      <c r="D23" s="339">
        <f>SUM(D24:D33)</f>
        <v>56415</v>
      </c>
      <c r="E23" s="339">
        <f>SUM(E24:E33)</f>
        <v>56415</v>
      </c>
    </row>
    <row r="24" spans="1:5" ht="12.75">
      <c r="A24" s="312" t="s">
        <v>244</v>
      </c>
      <c r="B24" s="305" t="s">
        <v>560</v>
      </c>
      <c r="C24" s="337">
        <v>16327</v>
      </c>
      <c r="D24" s="337">
        <v>18405</v>
      </c>
      <c r="E24" s="337">
        <v>18405</v>
      </c>
    </row>
    <row r="25" spans="1:5" ht="12.75">
      <c r="A25" s="312" t="s">
        <v>245</v>
      </c>
      <c r="B25" s="305" t="s">
        <v>545</v>
      </c>
      <c r="C25" s="337">
        <v>22232</v>
      </c>
      <c r="D25" s="337">
        <v>22049</v>
      </c>
      <c r="E25" s="337">
        <v>22049</v>
      </c>
    </row>
    <row r="26" spans="1:5" ht="12.75">
      <c r="A26" s="312" t="s">
        <v>246</v>
      </c>
      <c r="B26" s="305" t="s">
        <v>581</v>
      </c>
      <c r="C26" s="337"/>
      <c r="D26" s="337">
        <v>8044</v>
      </c>
      <c r="E26" s="337">
        <v>8044</v>
      </c>
    </row>
    <row r="27" spans="1:5" ht="12.75">
      <c r="A27" s="312" t="s">
        <v>247</v>
      </c>
      <c r="B27" s="305" t="s">
        <v>582</v>
      </c>
      <c r="C27" s="337">
        <v>3007</v>
      </c>
      <c r="D27" s="337">
        <v>3006</v>
      </c>
      <c r="E27" s="337">
        <v>3006</v>
      </c>
    </row>
    <row r="28" spans="1:5" ht="12.75">
      <c r="A28" s="312" t="s">
        <v>248</v>
      </c>
      <c r="B28" s="305" t="s">
        <v>592</v>
      </c>
      <c r="C28" s="337"/>
      <c r="D28" s="337"/>
      <c r="E28" s="337">
        <v>0</v>
      </c>
    </row>
    <row r="29" spans="1:5" ht="12.75">
      <c r="A29" s="312" t="s">
        <v>249</v>
      </c>
      <c r="B29" s="305" t="s">
        <v>546</v>
      </c>
      <c r="C29" s="337">
        <v>1070</v>
      </c>
      <c r="D29" s="337">
        <v>1070</v>
      </c>
      <c r="E29" s="337">
        <v>1070</v>
      </c>
    </row>
    <row r="30" spans="1:5" ht="12.75">
      <c r="A30" s="312" t="s">
        <v>251</v>
      </c>
      <c r="B30" s="305" t="s">
        <v>593</v>
      </c>
      <c r="C30" s="337">
        <v>8</v>
      </c>
      <c r="D30" s="337">
        <v>1199</v>
      </c>
      <c r="E30" s="337">
        <v>1199</v>
      </c>
    </row>
    <row r="31" spans="1:5" ht="12.75">
      <c r="A31" s="312" t="s">
        <v>253</v>
      </c>
      <c r="B31" s="305" t="s">
        <v>250</v>
      </c>
      <c r="C31" s="337"/>
      <c r="D31" s="337"/>
      <c r="E31" s="337"/>
    </row>
    <row r="32" spans="1:5" ht="12.75">
      <c r="A32" s="312" t="s">
        <v>594</v>
      </c>
      <c r="B32" s="305" t="s">
        <v>252</v>
      </c>
      <c r="C32" s="337"/>
      <c r="D32" s="337"/>
      <c r="E32" s="337"/>
    </row>
    <row r="33" spans="1:5" ht="12.75">
      <c r="A33" s="312" t="s">
        <v>595</v>
      </c>
      <c r="B33" s="305" t="s">
        <v>254</v>
      </c>
      <c r="C33" s="337"/>
      <c r="D33" s="337">
        <v>2642</v>
      </c>
      <c r="E33" s="337">
        <v>2642</v>
      </c>
    </row>
    <row r="34" spans="1:5" ht="12.75">
      <c r="A34" s="308" t="s">
        <v>255</v>
      </c>
      <c r="B34" s="309" t="s">
        <v>256</v>
      </c>
      <c r="C34" s="339">
        <f>C35+C42</f>
        <v>28055</v>
      </c>
      <c r="D34" s="339">
        <f>D35+D42</f>
        <v>28055</v>
      </c>
      <c r="E34" s="339">
        <f>E35+E42</f>
        <v>34579</v>
      </c>
    </row>
    <row r="35" spans="1:5" ht="12.75">
      <c r="A35" s="313" t="s">
        <v>257</v>
      </c>
      <c r="B35" s="314" t="s">
        <v>564</v>
      </c>
      <c r="C35" s="341">
        <f>SUM(C36:C41)</f>
        <v>10871</v>
      </c>
      <c r="D35" s="341">
        <f>SUM(D36:D41)</f>
        <v>10871</v>
      </c>
      <c r="E35" s="341">
        <f>SUM(E36:E41)</f>
        <v>17476</v>
      </c>
    </row>
    <row r="36" spans="1:5" ht="12.75">
      <c r="A36" s="312" t="s">
        <v>258</v>
      </c>
      <c r="B36" s="305" t="s">
        <v>561</v>
      </c>
      <c r="C36" s="337"/>
      <c r="D36" s="337"/>
      <c r="E36" s="337">
        <f>'5.sz.melléklet '!H49</f>
        <v>0</v>
      </c>
    </row>
    <row r="37" spans="1:5" ht="12.75">
      <c r="A37" s="312" t="s">
        <v>259</v>
      </c>
      <c r="B37" s="305" t="s">
        <v>562</v>
      </c>
      <c r="C37" s="337">
        <v>10871</v>
      </c>
      <c r="D37" s="337">
        <v>10871</v>
      </c>
      <c r="E37" s="337">
        <v>17476</v>
      </c>
    </row>
    <row r="38" spans="1:5" ht="12.75">
      <c r="A38" s="312" t="s">
        <v>261</v>
      </c>
      <c r="B38" s="305" t="s">
        <v>260</v>
      </c>
      <c r="C38" s="337"/>
      <c r="D38" s="337"/>
      <c r="E38" s="337"/>
    </row>
    <row r="39" spans="1:5" ht="12.75">
      <c r="A39" s="312" t="s">
        <v>263</v>
      </c>
      <c r="B39" s="305" t="s">
        <v>262</v>
      </c>
      <c r="C39" s="337"/>
      <c r="D39" s="337"/>
      <c r="E39" s="337"/>
    </row>
    <row r="40" spans="1:5" ht="12.75">
      <c r="A40" s="312" t="s">
        <v>265</v>
      </c>
      <c r="B40" s="305" t="s">
        <v>264</v>
      </c>
      <c r="C40" s="337"/>
      <c r="D40" s="337"/>
      <c r="E40" s="337"/>
    </row>
    <row r="41" spans="1:5" ht="12.75">
      <c r="A41" s="312" t="s">
        <v>373</v>
      </c>
      <c r="B41" s="305" t="s">
        <v>266</v>
      </c>
      <c r="C41" s="337"/>
      <c r="D41" s="337"/>
      <c r="E41" s="337"/>
    </row>
    <row r="42" spans="1:5" ht="12.75">
      <c r="A42" s="315" t="s">
        <v>267</v>
      </c>
      <c r="B42" s="316" t="s">
        <v>563</v>
      </c>
      <c r="C42" s="342">
        <f>SUM(C43:C46)</f>
        <v>17184</v>
      </c>
      <c r="D42" s="342">
        <f>SUM(D43:D46)</f>
        <v>17184</v>
      </c>
      <c r="E42" s="342">
        <f>SUM(E43:E46)</f>
        <v>17103</v>
      </c>
    </row>
    <row r="43" spans="1:5" ht="12.75">
      <c r="A43" s="312" t="s">
        <v>268</v>
      </c>
      <c r="B43" s="305" t="s">
        <v>260</v>
      </c>
      <c r="C43" s="337"/>
      <c r="D43" s="337"/>
      <c r="E43" s="337"/>
    </row>
    <row r="44" spans="1:5" ht="12.75">
      <c r="A44" s="312" t="s">
        <v>380</v>
      </c>
      <c r="B44" s="305" t="s">
        <v>262</v>
      </c>
      <c r="C44" s="337"/>
      <c r="D44" s="337"/>
      <c r="E44" s="337"/>
    </row>
    <row r="45" spans="1:5" ht="12.75">
      <c r="A45" s="312" t="s">
        <v>269</v>
      </c>
      <c r="B45" s="305" t="s">
        <v>264</v>
      </c>
      <c r="C45" s="337"/>
      <c r="D45" s="337"/>
      <c r="E45" s="337"/>
    </row>
    <row r="46" spans="1:5" ht="12.75">
      <c r="A46" s="312" t="s">
        <v>270</v>
      </c>
      <c r="B46" s="305" t="s">
        <v>272</v>
      </c>
      <c r="C46" s="337">
        <v>17184</v>
      </c>
      <c r="D46" s="337">
        <v>17184</v>
      </c>
      <c r="E46" s="337">
        <v>17103</v>
      </c>
    </row>
    <row r="47" spans="1:5" ht="12.75">
      <c r="A47" s="308" t="s">
        <v>273</v>
      </c>
      <c r="B47" s="309" t="s">
        <v>274</v>
      </c>
      <c r="C47" s="339">
        <f>SUM(C48:C50)</f>
        <v>0</v>
      </c>
      <c r="D47" s="339"/>
      <c r="E47" s="339">
        <f>E48+E49+E50</f>
        <v>0</v>
      </c>
    </row>
    <row r="48" spans="1:5" ht="12.75">
      <c r="A48" s="312" t="s">
        <v>558</v>
      </c>
      <c r="B48" s="305" t="s">
        <v>275</v>
      </c>
      <c r="C48" s="337"/>
      <c r="D48" s="337"/>
      <c r="E48" s="337">
        <f>'5.sz.melléklet '!H44</f>
        <v>0</v>
      </c>
    </row>
    <row r="49" spans="1:5" ht="12.75">
      <c r="A49" s="312" t="s">
        <v>276</v>
      </c>
      <c r="B49" s="305" t="s">
        <v>277</v>
      </c>
      <c r="C49" s="337"/>
      <c r="D49" s="337"/>
      <c r="E49" s="337">
        <f>'5.sz.melléklet '!H45</f>
        <v>0</v>
      </c>
    </row>
    <row r="50" spans="1:5" ht="12.75">
      <c r="A50" s="312" t="s">
        <v>278</v>
      </c>
      <c r="B50" s="305" t="s">
        <v>279</v>
      </c>
      <c r="C50" s="337"/>
      <c r="D50" s="337"/>
      <c r="E50" s="337"/>
    </row>
    <row r="51" spans="1:5" ht="12.75">
      <c r="A51" s="308" t="s">
        <v>280</v>
      </c>
      <c r="B51" s="309" t="s">
        <v>281</v>
      </c>
      <c r="C51" s="339">
        <f>SUM(C52:C53)</f>
        <v>0</v>
      </c>
      <c r="D51" s="339"/>
      <c r="E51" s="339">
        <f>E52+E53</f>
        <v>0</v>
      </c>
    </row>
    <row r="52" spans="1:5" ht="12.75">
      <c r="A52" s="312" t="s">
        <v>282</v>
      </c>
      <c r="B52" s="305" t="s">
        <v>283</v>
      </c>
      <c r="C52" s="337"/>
      <c r="D52" s="337"/>
      <c r="E52" s="337">
        <f>'5.sz.melléklet '!H55</f>
        <v>0</v>
      </c>
    </row>
    <row r="53" spans="1:5" ht="12.75">
      <c r="A53" s="312" t="s">
        <v>284</v>
      </c>
      <c r="B53" s="305" t="s">
        <v>285</v>
      </c>
      <c r="C53" s="337"/>
      <c r="D53" s="337"/>
      <c r="E53" s="337">
        <f>'5.sz.melléklet '!H56</f>
        <v>0</v>
      </c>
    </row>
    <row r="54" spans="1:5" ht="12.75">
      <c r="A54" s="308" t="s">
        <v>286</v>
      </c>
      <c r="B54" s="309" t="s">
        <v>577</v>
      </c>
      <c r="C54" s="339"/>
      <c r="D54" s="339"/>
      <c r="E54" s="339">
        <f>'5.sz.melléklet '!H62</f>
        <v>0</v>
      </c>
    </row>
    <row r="55" spans="1:5" ht="12.75">
      <c r="A55" s="317" t="s">
        <v>287</v>
      </c>
      <c r="B55" s="318" t="s">
        <v>288</v>
      </c>
      <c r="C55" s="343">
        <f>C5+C23+C34+C47+C51+C54</f>
        <v>124382</v>
      </c>
      <c r="D55" s="343">
        <f>D5+D23+D34+D47+D51+D54</f>
        <v>138153</v>
      </c>
      <c r="E55" s="343">
        <f>E5+E23+E34+E47+E51+E54</f>
        <v>141198</v>
      </c>
    </row>
    <row r="56" spans="1:5" ht="12.75">
      <c r="A56" s="317" t="s">
        <v>559</v>
      </c>
      <c r="B56" s="318" t="s">
        <v>290</v>
      </c>
      <c r="C56" s="343">
        <f>SUM(C57:C58)</f>
        <v>19295</v>
      </c>
      <c r="D56" s="343">
        <f>SUM(D57:D58)</f>
        <v>19295</v>
      </c>
      <c r="E56" s="343">
        <f>SUM(E57:E58)</f>
        <v>19295</v>
      </c>
    </row>
    <row r="57" spans="1:5" ht="12.75">
      <c r="A57" s="312" t="s">
        <v>291</v>
      </c>
      <c r="B57" s="305" t="s">
        <v>292</v>
      </c>
      <c r="C57" s="337">
        <v>19295</v>
      </c>
      <c r="D57" s="337">
        <v>19295</v>
      </c>
      <c r="E57" s="337">
        <v>19295</v>
      </c>
    </row>
    <row r="58" spans="1:5" ht="12.75">
      <c r="A58" s="312" t="s">
        <v>293</v>
      </c>
      <c r="B58" s="305" t="s">
        <v>294</v>
      </c>
      <c r="C58" s="337"/>
      <c r="D58" s="337"/>
      <c r="E58" s="337">
        <v>0</v>
      </c>
    </row>
    <row r="59" spans="1:5" ht="12.75">
      <c r="A59" s="317" t="s">
        <v>295</v>
      </c>
      <c r="B59" s="318" t="s">
        <v>296</v>
      </c>
      <c r="C59" s="343">
        <f>C60+C67</f>
        <v>0</v>
      </c>
      <c r="D59" s="343">
        <f>D60+D67</f>
        <v>0</v>
      </c>
      <c r="E59" s="343">
        <f>E60+E67</f>
        <v>0</v>
      </c>
    </row>
    <row r="60" spans="1:5" ht="12.75">
      <c r="A60" s="319" t="s">
        <v>297</v>
      </c>
      <c r="B60" s="320" t="s">
        <v>298</v>
      </c>
      <c r="C60" s="344">
        <f>SUM(C61:C66)</f>
        <v>0</v>
      </c>
      <c r="D60" s="344">
        <f>SUM(D61:D66)</f>
        <v>0</v>
      </c>
      <c r="E60" s="344">
        <f>SUM(E61:E66)</f>
        <v>0</v>
      </c>
    </row>
    <row r="61" spans="1:5" ht="12.75">
      <c r="A61" s="312" t="s">
        <v>299</v>
      </c>
      <c r="B61" s="305" t="s">
        <v>300</v>
      </c>
      <c r="C61" s="337"/>
      <c r="D61" s="337"/>
      <c r="E61" s="337"/>
    </row>
    <row r="62" spans="1:5" ht="12.75">
      <c r="A62" s="312" t="s">
        <v>301</v>
      </c>
      <c r="B62" s="305" t="s">
        <v>302</v>
      </c>
      <c r="C62" s="337"/>
      <c r="D62" s="337"/>
      <c r="E62" s="337"/>
    </row>
    <row r="63" spans="1:5" ht="12.75">
      <c r="A63" s="312" t="s">
        <v>303</v>
      </c>
      <c r="B63" s="305" t="s">
        <v>304</v>
      </c>
      <c r="C63" s="337"/>
      <c r="D63" s="337"/>
      <c r="E63" s="337"/>
    </row>
    <row r="64" spans="1:5" ht="12.75">
      <c r="A64" s="312" t="s">
        <v>305</v>
      </c>
      <c r="B64" s="305" t="s">
        <v>306</v>
      </c>
      <c r="C64" s="337"/>
      <c r="D64" s="337"/>
      <c r="E64" s="337"/>
    </row>
    <row r="65" spans="1:5" ht="12.75">
      <c r="A65" s="312" t="s">
        <v>307</v>
      </c>
      <c r="B65" s="305" t="s">
        <v>308</v>
      </c>
      <c r="C65" s="337"/>
      <c r="D65" s="337"/>
      <c r="E65" s="337"/>
    </row>
    <row r="66" spans="1:5" ht="12.75">
      <c r="A66" s="312" t="s">
        <v>309</v>
      </c>
      <c r="B66" s="305" t="s">
        <v>310</v>
      </c>
      <c r="C66" s="337"/>
      <c r="D66" s="337"/>
      <c r="E66" s="337"/>
    </row>
    <row r="67" spans="1:5" ht="12.75">
      <c r="A67" s="319" t="s">
        <v>311</v>
      </c>
      <c r="B67" s="320" t="s">
        <v>312</v>
      </c>
      <c r="C67" s="344">
        <f>SUM(C68:C74)</f>
        <v>0</v>
      </c>
      <c r="D67" s="344">
        <f>SUM(D68:D74)</f>
        <v>0</v>
      </c>
      <c r="E67" s="344">
        <f>SUM(E68:E74)</f>
        <v>0</v>
      </c>
    </row>
    <row r="68" spans="1:5" ht="12.75">
      <c r="A68" s="312" t="s">
        <v>313</v>
      </c>
      <c r="B68" s="305" t="s">
        <v>300</v>
      </c>
      <c r="C68" s="337"/>
      <c r="D68" s="337"/>
      <c r="E68" s="337"/>
    </row>
    <row r="69" spans="1:5" ht="12.75">
      <c r="A69" s="312" t="s">
        <v>314</v>
      </c>
      <c r="B69" s="305" t="s">
        <v>315</v>
      </c>
      <c r="C69" s="337"/>
      <c r="D69" s="337"/>
      <c r="E69" s="337"/>
    </row>
    <row r="70" spans="1:5" ht="12.75">
      <c r="A70" s="312" t="s">
        <v>316</v>
      </c>
      <c r="B70" s="305" t="s">
        <v>317</v>
      </c>
      <c r="C70" s="337"/>
      <c r="D70" s="337"/>
      <c r="E70" s="337"/>
    </row>
    <row r="71" spans="1:5" ht="12.75">
      <c r="A71" s="312" t="s">
        <v>318</v>
      </c>
      <c r="B71" s="305" t="s">
        <v>304</v>
      </c>
      <c r="C71" s="337"/>
      <c r="D71" s="337"/>
      <c r="E71" s="337"/>
    </row>
    <row r="72" spans="1:5" ht="12.75">
      <c r="A72" s="312" t="s">
        <v>319</v>
      </c>
      <c r="B72" s="305" t="s">
        <v>320</v>
      </c>
      <c r="C72" s="337"/>
      <c r="D72" s="337"/>
      <c r="E72" s="337"/>
    </row>
    <row r="73" spans="1:5" ht="12.75">
      <c r="A73" s="312" t="s">
        <v>321</v>
      </c>
      <c r="B73" s="305" t="s">
        <v>308</v>
      </c>
      <c r="C73" s="337"/>
      <c r="D73" s="337"/>
      <c r="E73" s="337"/>
    </row>
    <row r="74" spans="1:5" ht="12.75">
      <c r="A74" s="312" t="s">
        <v>322</v>
      </c>
      <c r="B74" s="305" t="s">
        <v>323</v>
      </c>
      <c r="C74" s="337"/>
      <c r="D74" s="337"/>
      <c r="E74" s="337"/>
    </row>
    <row r="75" spans="1:5" ht="12.75">
      <c r="A75" s="352"/>
      <c r="B75" s="353" t="s">
        <v>617</v>
      </c>
      <c r="C75" s="354"/>
      <c r="D75" s="354"/>
      <c r="E75" s="354">
        <v>-837</v>
      </c>
    </row>
    <row r="76" spans="1:5" ht="12.75">
      <c r="A76" s="306" t="s">
        <v>324</v>
      </c>
      <c r="B76" s="321" t="s">
        <v>325</v>
      </c>
      <c r="C76" s="345">
        <f>C55+C56+C59+C75</f>
        <v>143677</v>
      </c>
      <c r="D76" s="345">
        <f>D55+D56+D59+D75</f>
        <v>157448</v>
      </c>
      <c r="E76" s="345">
        <f>E55+E56+E59+E75</f>
        <v>159656</v>
      </c>
    </row>
    <row r="77" spans="1:5" ht="12.75">
      <c r="A77" s="312"/>
      <c r="B77" s="305"/>
      <c r="C77" s="337"/>
      <c r="D77" s="337"/>
      <c r="E77" s="337"/>
    </row>
    <row r="78" spans="1:5" ht="12.75">
      <c r="A78" s="312"/>
      <c r="B78" s="305"/>
      <c r="C78" s="337"/>
      <c r="D78" s="337"/>
      <c r="E78" s="337"/>
    </row>
    <row r="79" spans="1:5" ht="12.75">
      <c r="A79" s="312"/>
      <c r="B79" s="305"/>
      <c r="C79" s="337"/>
      <c r="D79" s="337"/>
      <c r="E79" s="337"/>
    </row>
    <row r="80" spans="1:5" ht="12.75">
      <c r="A80" s="322"/>
      <c r="B80" s="303" t="s">
        <v>326</v>
      </c>
      <c r="C80" s="335"/>
      <c r="D80" s="335"/>
      <c r="E80" s="336"/>
    </row>
    <row r="81" spans="1:5" ht="12.75">
      <c r="A81" s="304" t="s">
        <v>569</v>
      </c>
      <c r="B81" s="303"/>
      <c r="C81" s="335"/>
      <c r="D81" s="335"/>
      <c r="E81" s="395" t="s">
        <v>405</v>
      </c>
    </row>
    <row r="82" spans="1:5" ht="30" customHeight="1">
      <c r="A82" s="306" t="s">
        <v>556</v>
      </c>
      <c r="B82" s="321" t="s">
        <v>327</v>
      </c>
      <c r="C82" s="338" t="s">
        <v>578</v>
      </c>
      <c r="D82" s="338" t="s">
        <v>615</v>
      </c>
      <c r="E82" s="338" t="s">
        <v>616</v>
      </c>
    </row>
    <row r="83" spans="1:5" ht="12.75">
      <c r="A83" s="308" t="s">
        <v>328</v>
      </c>
      <c r="B83" s="309" t="s">
        <v>329</v>
      </c>
      <c r="C83" s="339">
        <f>SUM(C84:C88)</f>
        <v>116245</v>
      </c>
      <c r="D83" s="339">
        <f>SUM(D84:D88)</f>
        <v>122066</v>
      </c>
      <c r="E83" s="339">
        <f>SUM(E84:E88)</f>
        <v>138518</v>
      </c>
    </row>
    <row r="84" spans="1:5" ht="12.75">
      <c r="A84" s="312" t="s">
        <v>330</v>
      </c>
      <c r="B84" s="305" t="s">
        <v>331</v>
      </c>
      <c r="C84" s="337">
        <v>27173</v>
      </c>
      <c r="D84" s="337">
        <v>29742</v>
      </c>
      <c r="E84" s="337">
        <v>30380</v>
      </c>
    </row>
    <row r="85" spans="1:5" ht="12.75">
      <c r="A85" s="312" t="s">
        <v>332</v>
      </c>
      <c r="B85" s="305" t="s">
        <v>333</v>
      </c>
      <c r="C85" s="337">
        <v>7236</v>
      </c>
      <c r="D85" s="337">
        <v>7236</v>
      </c>
      <c r="E85" s="337">
        <v>7026</v>
      </c>
    </row>
    <row r="86" spans="1:5" ht="12.75">
      <c r="A86" s="312" t="s">
        <v>334</v>
      </c>
      <c r="B86" s="305" t="s">
        <v>565</v>
      </c>
      <c r="C86" s="337">
        <v>50028</v>
      </c>
      <c r="D86" s="337">
        <v>48543</v>
      </c>
      <c r="E86" s="337">
        <v>69780</v>
      </c>
    </row>
    <row r="87" spans="1:5" ht="12.75">
      <c r="A87" s="312" t="s">
        <v>336</v>
      </c>
      <c r="B87" s="305" t="s">
        <v>488</v>
      </c>
      <c r="C87" s="337">
        <v>18153</v>
      </c>
      <c r="D87" s="337">
        <v>18153</v>
      </c>
      <c r="E87" s="337">
        <v>17167</v>
      </c>
    </row>
    <row r="88" spans="1:5" ht="12.75">
      <c r="A88" s="312" t="s">
        <v>338</v>
      </c>
      <c r="B88" s="305" t="s">
        <v>339</v>
      </c>
      <c r="C88" s="337">
        <v>13655</v>
      </c>
      <c r="D88" s="337">
        <v>18392</v>
      </c>
      <c r="E88" s="337">
        <v>14165</v>
      </c>
    </row>
    <row r="89" spans="1:5" ht="12.75">
      <c r="A89" s="312"/>
      <c r="B89" s="305" t="s">
        <v>340</v>
      </c>
      <c r="C89" s="337"/>
      <c r="D89" s="337"/>
      <c r="E89" s="337"/>
    </row>
    <row r="90" spans="1:5" ht="12.75">
      <c r="A90" s="312"/>
      <c r="B90" s="305" t="s">
        <v>341</v>
      </c>
      <c r="C90" s="337">
        <v>11355</v>
      </c>
      <c r="D90" s="337">
        <v>16092</v>
      </c>
      <c r="E90" s="337">
        <v>12525</v>
      </c>
    </row>
    <row r="91" spans="1:5" ht="12.75">
      <c r="A91" s="312"/>
      <c r="B91" s="305" t="s">
        <v>342</v>
      </c>
      <c r="C91" s="337"/>
      <c r="D91" s="337"/>
      <c r="E91" s="337"/>
    </row>
    <row r="92" spans="1:5" ht="12.75">
      <c r="A92" s="312"/>
      <c r="B92" s="305" t="s">
        <v>343</v>
      </c>
      <c r="C92" s="337">
        <v>2300</v>
      </c>
      <c r="D92" s="337">
        <v>2300</v>
      </c>
      <c r="E92" s="337">
        <v>1640</v>
      </c>
    </row>
    <row r="93" spans="1:5" ht="12.75">
      <c r="A93" s="312"/>
      <c r="B93" s="305" t="s">
        <v>344</v>
      </c>
      <c r="C93" s="337"/>
      <c r="D93" s="337"/>
      <c r="E93" s="337"/>
    </row>
    <row r="94" spans="1:5" ht="12.75">
      <c r="A94" s="312"/>
      <c r="B94" s="305" t="s">
        <v>345</v>
      </c>
      <c r="C94" s="337"/>
      <c r="D94" s="337"/>
      <c r="E94" s="337"/>
    </row>
    <row r="95" spans="1:5" ht="12.75">
      <c r="A95" s="312"/>
      <c r="B95" s="305" t="s">
        <v>346</v>
      </c>
      <c r="C95" s="337"/>
      <c r="D95" s="337"/>
      <c r="E95" s="337"/>
    </row>
    <row r="96" spans="1:5" ht="12.75">
      <c r="A96" s="312"/>
      <c r="B96" s="305" t="s">
        <v>347</v>
      </c>
      <c r="C96" s="337"/>
      <c r="D96" s="337"/>
      <c r="E96" s="337"/>
    </row>
    <row r="97" spans="1:5" ht="12.75">
      <c r="A97" s="308" t="s">
        <v>557</v>
      </c>
      <c r="B97" s="309" t="s">
        <v>348</v>
      </c>
      <c r="C97" s="339">
        <f>SUM(C98:C104)</f>
        <v>22665</v>
      </c>
      <c r="D97" s="339">
        <f>SUM(D98:D104)</f>
        <v>22665</v>
      </c>
      <c r="E97" s="339">
        <f>SUM(E98:E104)</f>
        <v>34401</v>
      </c>
    </row>
    <row r="98" spans="1:5" ht="12.75">
      <c r="A98" s="312" t="s">
        <v>214</v>
      </c>
      <c r="B98" s="305" t="s">
        <v>349</v>
      </c>
      <c r="C98" s="337"/>
      <c r="D98" s="337"/>
      <c r="E98" s="337">
        <v>2899</v>
      </c>
    </row>
    <row r="99" spans="1:5" ht="12.75">
      <c r="A99" s="312" t="s">
        <v>215</v>
      </c>
      <c r="B99" s="305" t="s">
        <v>350</v>
      </c>
      <c r="C99" s="337">
        <v>22665</v>
      </c>
      <c r="D99" s="337">
        <v>22665</v>
      </c>
      <c r="E99" s="337">
        <v>31502</v>
      </c>
    </row>
    <row r="100" spans="1:5" ht="12.75">
      <c r="A100" s="312" t="s">
        <v>217</v>
      </c>
      <c r="B100" s="305" t="s">
        <v>351</v>
      </c>
      <c r="C100" s="337"/>
      <c r="D100" s="337"/>
      <c r="E100" s="337"/>
    </row>
    <row r="101" spans="1:5" ht="12.75">
      <c r="A101" s="312" t="s">
        <v>218</v>
      </c>
      <c r="B101" s="305" t="s">
        <v>352</v>
      </c>
      <c r="C101" s="337"/>
      <c r="D101" s="337"/>
      <c r="E101" s="337"/>
    </row>
    <row r="102" spans="1:5" ht="12.75">
      <c r="A102" s="312" t="s">
        <v>220</v>
      </c>
      <c r="B102" s="305" t="s">
        <v>353</v>
      </c>
      <c r="C102" s="337"/>
      <c r="D102" s="337"/>
      <c r="E102" s="337"/>
    </row>
    <row r="103" spans="1:5" ht="19.5">
      <c r="A103" s="312" t="s">
        <v>222</v>
      </c>
      <c r="B103" s="323" t="s">
        <v>354</v>
      </c>
      <c r="C103" s="346"/>
      <c r="D103" s="346"/>
      <c r="E103" s="337"/>
    </row>
    <row r="104" spans="1:5" ht="11.25" customHeight="1">
      <c r="A104" s="312" t="s">
        <v>355</v>
      </c>
      <c r="B104" s="305" t="s">
        <v>356</v>
      </c>
      <c r="C104" s="337"/>
      <c r="D104" s="337"/>
      <c r="E104" s="337">
        <v>0</v>
      </c>
    </row>
    <row r="105" spans="1:5" ht="12.75">
      <c r="A105" s="312"/>
      <c r="B105" s="305" t="s">
        <v>357</v>
      </c>
      <c r="C105" s="337"/>
      <c r="D105" s="337"/>
      <c r="E105" s="337"/>
    </row>
    <row r="106" spans="1:5" ht="12.75">
      <c r="A106" s="312"/>
      <c r="B106" s="305" t="s">
        <v>358</v>
      </c>
      <c r="C106" s="337"/>
      <c r="D106" s="337"/>
      <c r="E106" s="337">
        <v>0</v>
      </c>
    </row>
    <row r="107" spans="1:5" ht="12.75">
      <c r="A107" s="312"/>
      <c r="B107" s="305" t="s">
        <v>359</v>
      </c>
      <c r="C107" s="337"/>
      <c r="D107" s="337"/>
      <c r="E107" s="337"/>
    </row>
    <row r="108" spans="1:5" ht="12.75">
      <c r="A108" s="312"/>
      <c r="B108" s="305" t="s">
        <v>360</v>
      </c>
      <c r="C108" s="337"/>
      <c r="D108" s="337"/>
      <c r="E108" s="337"/>
    </row>
    <row r="109" spans="1:5" ht="12.75">
      <c r="A109" s="308" t="s">
        <v>192</v>
      </c>
      <c r="B109" s="309" t="s">
        <v>566</v>
      </c>
      <c r="C109" s="339"/>
      <c r="D109" s="339"/>
      <c r="E109" s="339">
        <f>'5.sz.melléklet '!H203</f>
        <v>0</v>
      </c>
    </row>
    <row r="110" spans="1:5" ht="12.75">
      <c r="A110" s="308" t="s">
        <v>193</v>
      </c>
      <c r="B110" s="309" t="s">
        <v>361</v>
      </c>
      <c r="C110" s="339">
        <f>SUM(C111:C113)</f>
        <v>4767</v>
      </c>
      <c r="D110" s="339">
        <f>SUM(D111:D113)</f>
        <v>12717</v>
      </c>
      <c r="E110" s="339">
        <f>SUM(E111:E113)</f>
        <v>0</v>
      </c>
    </row>
    <row r="111" spans="1:5" ht="12.75">
      <c r="A111" s="312" t="s">
        <v>362</v>
      </c>
      <c r="B111" s="305" t="s">
        <v>102</v>
      </c>
      <c r="C111" s="337">
        <v>4767</v>
      </c>
      <c r="D111" s="337">
        <v>12717</v>
      </c>
      <c r="E111" s="337"/>
    </row>
    <row r="112" spans="1:5" ht="12.75">
      <c r="A112" s="312" t="s">
        <v>363</v>
      </c>
      <c r="B112" s="305" t="s">
        <v>103</v>
      </c>
      <c r="C112" s="337"/>
      <c r="D112" s="337"/>
      <c r="E112" s="337">
        <v>0</v>
      </c>
    </row>
    <row r="113" spans="1:5" ht="12.75">
      <c r="A113" s="312" t="s">
        <v>543</v>
      </c>
      <c r="B113" s="305" t="s">
        <v>544</v>
      </c>
      <c r="C113" s="337"/>
      <c r="D113" s="337"/>
      <c r="E113" s="337">
        <f>'5.sz.melléklet '!H206</f>
        <v>0</v>
      </c>
    </row>
    <row r="114" spans="1:5" ht="12.75">
      <c r="A114" s="308" t="s">
        <v>194</v>
      </c>
      <c r="B114" s="309" t="s">
        <v>364</v>
      </c>
      <c r="C114" s="339">
        <f>C83+C97+C109+C110</f>
        <v>143677</v>
      </c>
      <c r="D114" s="339">
        <f>D83+D97+D109+D110</f>
        <v>157448</v>
      </c>
      <c r="E114" s="339">
        <f>E83+E97+E109+E110</f>
        <v>172919</v>
      </c>
    </row>
    <row r="115" spans="1:5" ht="12.75">
      <c r="A115" s="308" t="s">
        <v>365</v>
      </c>
      <c r="B115" s="309" t="s">
        <v>366</v>
      </c>
      <c r="C115" s="339">
        <f>C116+C125</f>
        <v>0</v>
      </c>
      <c r="D115" s="339">
        <f>D116+D125</f>
        <v>0</v>
      </c>
      <c r="E115" s="339">
        <f>E116+E125</f>
        <v>0</v>
      </c>
    </row>
    <row r="116" spans="1:5" ht="12.75">
      <c r="A116" s="315" t="s">
        <v>257</v>
      </c>
      <c r="B116" s="316" t="s">
        <v>367</v>
      </c>
      <c r="C116" s="342">
        <f>SUM(C117:C124)</f>
        <v>0</v>
      </c>
      <c r="D116" s="342">
        <f>SUM(D117:D124)</f>
        <v>0</v>
      </c>
      <c r="E116" s="342">
        <f>SUM(E117:E124)</f>
        <v>0</v>
      </c>
    </row>
    <row r="117" spans="1:5" ht="12.75">
      <c r="A117" s="312" t="s">
        <v>258</v>
      </c>
      <c r="B117" s="305" t="s">
        <v>368</v>
      </c>
      <c r="C117" s="337"/>
      <c r="D117" s="337"/>
      <c r="E117" s="337"/>
    </row>
    <row r="118" spans="1:5" ht="12.75">
      <c r="A118" s="312" t="s">
        <v>259</v>
      </c>
      <c r="B118" s="305" t="s">
        <v>369</v>
      </c>
      <c r="C118" s="337"/>
      <c r="D118" s="337"/>
      <c r="E118" s="337"/>
    </row>
    <row r="119" spans="1:5" ht="12.75">
      <c r="A119" s="312" t="s">
        <v>261</v>
      </c>
      <c r="B119" s="305" t="s">
        <v>370</v>
      </c>
      <c r="C119" s="337"/>
      <c r="D119" s="337"/>
      <c r="E119" s="337">
        <v>0</v>
      </c>
    </row>
    <row r="120" spans="1:5" ht="12.75">
      <c r="A120" s="312" t="s">
        <v>263</v>
      </c>
      <c r="B120" s="305" t="s">
        <v>371</v>
      </c>
      <c r="C120" s="337"/>
      <c r="D120" s="337"/>
      <c r="E120" s="337"/>
    </row>
    <row r="121" spans="1:5" ht="12.75">
      <c r="A121" s="312" t="s">
        <v>265</v>
      </c>
      <c r="B121" s="305" t="s">
        <v>372</v>
      </c>
      <c r="C121" s="337"/>
      <c r="D121" s="337"/>
      <c r="E121" s="337"/>
    </row>
    <row r="122" spans="1:5" ht="12.75">
      <c r="A122" s="312" t="s">
        <v>373</v>
      </c>
      <c r="B122" s="305" t="s">
        <v>374</v>
      </c>
      <c r="C122" s="337"/>
      <c r="D122" s="337"/>
      <c r="E122" s="337"/>
    </row>
    <row r="123" spans="1:5" ht="12.75">
      <c r="A123" s="312" t="s">
        <v>375</v>
      </c>
      <c r="B123" s="305" t="s">
        <v>376</v>
      </c>
      <c r="C123" s="337"/>
      <c r="D123" s="337"/>
      <c r="E123" s="337"/>
    </row>
    <row r="124" spans="1:5" ht="12.75">
      <c r="A124" s="312" t="s">
        <v>377</v>
      </c>
      <c r="B124" s="305" t="s">
        <v>378</v>
      </c>
      <c r="C124" s="337"/>
      <c r="D124" s="337"/>
      <c r="E124" s="337"/>
    </row>
    <row r="125" spans="1:5" ht="12.75">
      <c r="A125" s="324" t="s">
        <v>267</v>
      </c>
      <c r="B125" s="325" t="s">
        <v>379</v>
      </c>
      <c r="C125" s="347">
        <f>SUM(C126:C133)</f>
        <v>0</v>
      </c>
      <c r="D125" s="347">
        <f>SUM(D126:D133)</f>
        <v>0</v>
      </c>
      <c r="E125" s="347">
        <f>SUM(E126:E133)</f>
        <v>0</v>
      </c>
    </row>
    <row r="126" spans="1:5" ht="12.75">
      <c r="A126" s="312" t="s">
        <v>268</v>
      </c>
      <c r="B126" s="305" t="s">
        <v>368</v>
      </c>
      <c r="C126" s="337"/>
      <c r="D126" s="337"/>
      <c r="E126" s="337"/>
    </row>
    <row r="127" spans="1:5" ht="12.75">
      <c r="A127" s="312" t="s">
        <v>380</v>
      </c>
      <c r="B127" s="305" t="s">
        <v>381</v>
      </c>
      <c r="C127" s="337"/>
      <c r="D127" s="337"/>
      <c r="E127" s="337"/>
    </row>
    <row r="128" spans="1:5" ht="12.75">
      <c r="A128" s="312" t="s">
        <v>269</v>
      </c>
      <c r="B128" s="305" t="s">
        <v>370</v>
      </c>
      <c r="C128" s="337"/>
      <c r="D128" s="337"/>
      <c r="E128" s="337"/>
    </row>
    <row r="129" spans="1:5" ht="12.75">
      <c r="A129" s="312" t="s">
        <v>382</v>
      </c>
      <c r="B129" s="305" t="s">
        <v>371</v>
      </c>
      <c r="C129" s="337"/>
      <c r="D129" s="337"/>
      <c r="E129" s="337"/>
    </row>
    <row r="130" spans="1:5" ht="12.75">
      <c r="A130" s="312" t="s">
        <v>271</v>
      </c>
      <c r="B130" s="305" t="s">
        <v>372</v>
      </c>
      <c r="C130" s="337"/>
      <c r="D130" s="337"/>
      <c r="E130" s="337"/>
    </row>
    <row r="131" spans="1:5" ht="12.75">
      <c r="A131" s="312" t="s">
        <v>383</v>
      </c>
      <c r="B131" s="305" t="s">
        <v>384</v>
      </c>
      <c r="C131" s="337"/>
      <c r="D131" s="337"/>
      <c r="E131" s="337"/>
    </row>
    <row r="132" spans="1:5" ht="12.75">
      <c r="A132" s="312" t="s">
        <v>385</v>
      </c>
      <c r="B132" s="305" t="s">
        <v>376</v>
      </c>
      <c r="C132" s="337"/>
      <c r="D132" s="337"/>
      <c r="E132" s="337"/>
    </row>
    <row r="133" spans="1:5" ht="12.75">
      <c r="A133" s="312" t="s">
        <v>386</v>
      </c>
      <c r="B133" s="305" t="s">
        <v>387</v>
      </c>
      <c r="C133" s="337"/>
      <c r="D133" s="337"/>
      <c r="E133" s="337"/>
    </row>
    <row r="134" spans="1:5" ht="12.75">
      <c r="A134" s="355"/>
      <c r="B134" s="356" t="s">
        <v>618</v>
      </c>
      <c r="C134" s="357"/>
      <c r="D134" s="357"/>
      <c r="E134" s="357">
        <v>-25548</v>
      </c>
    </row>
    <row r="135" spans="1:5" ht="12.75">
      <c r="A135" s="306" t="s">
        <v>388</v>
      </c>
      <c r="B135" s="321" t="s">
        <v>389</v>
      </c>
      <c r="C135" s="345">
        <f>C114+C115+C134</f>
        <v>143677</v>
      </c>
      <c r="D135" s="345">
        <f>D114+D115+D134</f>
        <v>157448</v>
      </c>
      <c r="E135" s="345">
        <f>E114+E115+E134</f>
        <v>147371</v>
      </c>
    </row>
    <row r="136" spans="1:8" ht="12.75">
      <c r="A136" s="358"/>
      <c r="B136" s="359"/>
      <c r="C136" s="360"/>
      <c r="D136" s="360"/>
      <c r="E136" s="360"/>
      <c r="H136" s="138" t="s">
        <v>624</v>
      </c>
    </row>
    <row r="137" spans="1:5" ht="12.75">
      <c r="A137" s="358"/>
      <c r="B137" s="361" t="s">
        <v>621</v>
      </c>
      <c r="C137" s="362"/>
      <c r="D137" s="362"/>
      <c r="E137" s="362">
        <f>E76</f>
        <v>159656</v>
      </c>
    </row>
    <row r="138" spans="1:5" ht="12.75">
      <c r="A138" s="358"/>
      <c r="B138" s="361" t="s">
        <v>622</v>
      </c>
      <c r="C138" s="362"/>
      <c r="D138" s="362"/>
      <c r="E138" s="362">
        <f>E135</f>
        <v>147371</v>
      </c>
    </row>
    <row r="139" spans="1:5" ht="12.75">
      <c r="A139" s="358"/>
      <c r="B139" s="361" t="s">
        <v>623</v>
      </c>
      <c r="C139" s="362"/>
      <c r="D139" s="362"/>
      <c r="E139" s="362">
        <f>E137-E138</f>
        <v>12285</v>
      </c>
    </row>
    <row r="140" spans="1:5" ht="12.75">
      <c r="A140" s="312"/>
      <c r="B140" s="305"/>
      <c r="C140" s="337"/>
      <c r="D140" s="337"/>
      <c r="E140" s="337"/>
    </row>
    <row r="141" spans="1:5" ht="12.75">
      <c r="A141" s="425" t="s">
        <v>390</v>
      </c>
      <c r="B141" s="425"/>
      <c r="C141" s="425"/>
      <c r="D141" s="425"/>
      <c r="E141" s="425"/>
    </row>
    <row r="142" spans="1:5" ht="12.75">
      <c r="A142" s="304" t="s">
        <v>570</v>
      </c>
      <c r="B142" s="303"/>
      <c r="C142" s="335"/>
      <c r="D142" s="335"/>
      <c r="E142" s="336"/>
    </row>
    <row r="143" spans="1:5" ht="12.75">
      <c r="A143" s="306" t="s">
        <v>556</v>
      </c>
      <c r="B143" s="321"/>
      <c r="C143" s="345"/>
      <c r="D143" s="345"/>
      <c r="E143" s="345"/>
    </row>
    <row r="144" spans="1:5" ht="12.75">
      <c r="A144" s="312" t="s">
        <v>190</v>
      </c>
      <c r="B144" s="305" t="s">
        <v>391</v>
      </c>
      <c r="C144" s="337"/>
      <c r="D144" s="337"/>
      <c r="E144" s="337">
        <f>E55-E114</f>
        <v>-31721</v>
      </c>
    </row>
    <row r="145" spans="1:5" ht="12.75">
      <c r="A145" s="207"/>
      <c r="B145" s="305" t="s">
        <v>292</v>
      </c>
      <c r="C145" s="337"/>
      <c r="D145" s="337"/>
      <c r="E145" s="337">
        <f>E56-E115</f>
        <v>19295</v>
      </c>
    </row>
    <row r="146" spans="1:5" ht="12.75">
      <c r="A146" s="306"/>
      <c r="B146" s="321" t="s">
        <v>547</v>
      </c>
      <c r="C146" s="345"/>
      <c r="D146" s="345"/>
      <c r="E146" s="345">
        <f>E144+E145</f>
        <v>-12426</v>
      </c>
    </row>
    <row r="147" spans="1:5" ht="12.75">
      <c r="A147" s="312"/>
      <c r="B147" s="305"/>
      <c r="C147" s="337"/>
      <c r="D147" s="337"/>
      <c r="E147" s="337"/>
    </row>
    <row r="148" spans="1:5" ht="12.75">
      <c r="A148" s="425" t="s">
        <v>392</v>
      </c>
      <c r="B148" s="425"/>
      <c r="C148" s="425"/>
      <c r="D148" s="425"/>
      <c r="E148" s="425"/>
    </row>
    <row r="149" spans="1:5" ht="12.75">
      <c r="A149" s="304" t="s">
        <v>571</v>
      </c>
      <c r="B149" s="303"/>
      <c r="C149" s="335"/>
      <c r="D149" s="335"/>
      <c r="E149" s="336"/>
    </row>
    <row r="150" spans="1:5" ht="12.75">
      <c r="A150" s="306" t="s">
        <v>556</v>
      </c>
      <c r="B150" s="321"/>
      <c r="C150" s="345"/>
      <c r="D150" s="345"/>
      <c r="E150" s="345"/>
    </row>
    <row r="151" spans="1:5" ht="12.75">
      <c r="A151" s="308" t="s">
        <v>328</v>
      </c>
      <c r="B151" s="309" t="s">
        <v>393</v>
      </c>
      <c r="C151" s="339"/>
      <c r="D151" s="339"/>
      <c r="E151" s="339">
        <f>E152-E155</f>
        <v>0</v>
      </c>
    </row>
    <row r="152" spans="1:5" ht="12.75">
      <c r="A152" s="326" t="s">
        <v>394</v>
      </c>
      <c r="B152" s="327" t="s">
        <v>395</v>
      </c>
      <c r="C152" s="348"/>
      <c r="D152" s="348"/>
      <c r="E152" s="348">
        <f>E153+E154</f>
        <v>0</v>
      </c>
    </row>
    <row r="153" spans="1:5" ht="12.75">
      <c r="A153" s="312" t="s">
        <v>396</v>
      </c>
      <c r="B153" s="328" t="s">
        <v>397</v>
      </c>
      <c r="C153" s="349"/>
      <c r="D153" s="349"/>
      <c r="E153" s="337"/>
    </row>
    <row r="154" spans="1:5" ht="12.75">
      <c r="A154" s="312" t="s">
        <v>398</v>
      </c>
      <c r="B154" s="328" t="s">
        <v>567</v>
      </c>
      <c r="C154" s="349"/>
      <c r="D154" s="349"/>
      <c r="E154" s="337"/>
    </row>
    <row r="155" spans="1:5" ht="12.75">
      <c r="A155" s="326" t="s">
        <v>332</v>
      </c>
      <c r="B155" s="329" t="s">
        <v>399</v>
      </c>
      <c r="C155" s="350"/>
      <c r="D155" s="350"/>
      <c r="E155" s="348">
        <f>E156+E157</f>
        <v>0</v>
      </c>
    </row>
    <row r="156" spans="1:5" ht="12.75">
      <c r="A156" s="312" t="s">
        <v>400</v>
      </c>
      <c r="B156" s="328" t="s">
        <v>401</v>
      </c>
      <c r="C156" s="349"/>
      <c r="D156" s="349"/>
      <c r="E156" s="337"/>
    </row>
    <row r="157" spans="1:5" ht="12.75">
      <c r="A157" s="312" t="s">
        <v>402</v>
      </c>
      <c r="B157" s="328" t="s">
        <v>403</v>
      </c>
      <c r="C157" s="349"/>
      <c r="D157" s="349"/>
      <c r="E157" s="337"/>
    </row>
  </sheetData>
  <sheetProtection/>
  <mergeCells count="2">
    <mergeCell ref="A141:E141"/>
    <mergeCell ref="A148:E148"/>
  </mergeCells>
  <printOptions/>
  <pageMargins left="0.984251968503937" right="0.7874015748031497" top="1.3779527559055118" bottom="0.5905511811023623" header="0.5118110236220472" footer="0.5118110236220472"/>
  <pageSetup horizontalDpi="600" verticalDpi="600" orientation="portrait" paperSize="9" scale="70" r:id="rId1"/>
  <headerFooter alignWithMargins="0">
    <oddHeader>&amp;C&amp;"Arial CE,Félkövér"&amp;12
Cikó Község Önkormányzatának 2013. évi összevont bevételei és kiadásai&amp;R&amp;"Times New Roman,Félkövér"&amp;12 1. számú melléklet</oddHeader>
  </headerFooter>
  <rowBreaks count="2" manualBreakCount="2">
    <brk id="79" max="4" man="1"/>
    <brk id="1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9">
    <tabColor indexed="44"/>
  </sheetPr>
  <dimension ref="A3:G25"/>
  <sheetViews>
    <sheetView view="pageBreakPreview" zoomScaleSheetLayoutView="100" zoomScalePageLayoutView="0" workbookViewId="0" topLeftCell="A1">
      <selection activeCell="M28" sqref="M28"/>
    </sheetView>
  </sheetViews>
  <sheetFormatPr defaultColWidth="9.00390625" defaultRowHeight="12.75"/>
  <cols>
    <col min="2" max="2" width="29.00390625" style="0" customWidth="1"/>
    <col min="3" max="3" width="12.125" style="0" customWidth="1"/>
    <col min="4" max="4" width="13.125" style="0" customWidth="1"/>
    <col min="5" max="5" width="11.875" style="0" customWidth="1"/>
    <col min="6" max="6" width="11.375" style="0" customWidth="1"/>
  </cols>
  <sheetData>
    <row r="3" ht="12.75">
      <c r="A3" t="s">
        <v>610</v>
      </c>
    </row>
    <row r="5" ht="12.75">
      <c r="A5" t="s">
        <v>611</v>
      </c>
    </row>
    <row r="8" spans="1:7" ht="51" customHeight="1">
      <c r="A8" s="223" t="s">
        <v>523</v>
      </c>
      <c r="B8" s="223" t="s">
        <v>171</v>
      </c>
      <c r="C8" s="223" t="s">
        <v>172</v>
      </c>
      <c r="D8" s="223" t="s">
        <v>173</v>
      </c>
      <c r="E8" s="223" t="s">
        <v>174</v>
      </c>
      <c r="F8" s="223" t="s">
        <v>154</v>
      </c>
      <c r="G8" s="23"/>
    </row>
    <row r="9" spans="1:6" ht="26.25" customHeight="1">
      <c r="A9" s="206">
        <v>1</v>
      </c>
      <c r="B9" s="207" t="s">
        <v>175</v>
      </c>
      <c r="C9" s="207"/>
      <c r="D9" s="207"/>
      <c r="E9" s="207"/>
      <c r="F9" s="208"/>
    </row>
    <row r="10" spans="1:6" ht="25.5" customHeight="1">
      <c r="A10" s="206">
        <v>2</v>
      </c>
      <c r="B10" s="209" t="s">
        <v>176</v>
      </c>
      <c r="C10" s="207"/>
      <c r="D10" s="207"/>
      <c r="E10" s="207"/>
      <c r="F10" s="208"/>
    </row>
    <row r="11" spans="1:6" ht="26.25" customHeight="1">
      <c r="A11" s="206">
        <v>3</v>
      </c>
      <c r="B11" s="209" t="s">
        <v>177</v>
      </c>
      <c r="C11" s="207"/>
      <c r="D11" s="207"/>
      <c r="E11" s="207"/>
      <c r="F11" s="208"/>
    </row>
    <row r="12" spans="1:6" ht="25.5" customHeight="1">
      <c r="A12" s="206">
        <v>4</v>
      </c>
      <c r="B12" s="207" t="s">
        <v>178</v>
      </c>
      <c r="C12" s="207"/>
      <c r="D12" s="207"/>
      <c r="E12" s="207"/>
      <c r="F12" s="208"/>
    </row>
    <row r="13" spans="1:6" ht="24.75" customHeight="1">
      <c r="A13" s="206">
        <v>5</v>
      </c>
      <c r="B13" s="209" t="s">
        <v>179</v>
      </c>
      <c r="C13" s="207"/>
      <c r="D13" s="207"/>
      <c r="E13" s="207"/>
      <c r="F13" s="208"/>
    </row>
    <row r="14" spans="1:6" ht="24.75" customHeight="1">
      <c r="A14" s="206">
        <v>6</v>
      </c>
      <c r="B14" s="209" t="s">
        <v>180</v>
      </c>
      <c r="C14" s="207">
        <v>0</v>
      </c>
      <c r="D14" s="207"/>
      <c r="E14" s="207">
        <v>0</v>
      </c>
      <c r="F14" s="208">
        <f>C14+D14+E14</f>
        <v>0</v>
      </c>
    </row>
    <row r="15" spans="1:6" ht="24.75" customHeight="1">
      <c r="A15" s="210"/>
      <c r="B15" s="240" t="s">
        <v>169</v>
      </c>
      <c r="C15" s="208">
        <f>SUM(C9:C14)</f>
        <v>0</v>
      </c>
      <c r="D15" s="208">
        <f>SUM(D9:D14)</f>
        <v>0</v>
      </c>
      <c r="E15" s="208">
        <f>SUM(E9:E14)</f>
        <v>0</v>
      </c>
      <c r="F15" s="211">
        <f>C15+D15+E15</f>
        <v>0</v>
      </c>
    </row>
    <row r="21" spans="2:3" ht="12.75">
      <c r="B21" s="431" t="s">
        <v>649</v>
      </c>
      <c r="C21" s="427"/>
    </row>
    <row r="24" ht="12.75">
      <c r="D24" t="s">
        <v>181</v>
      </c>
    </row>
    <row r="25" ht="12.75">
      <c r="D25" t="s">
        <v>182</v>
      </c>
    </row>
  </sheetData>
  <sheetProtection/>
  <mergeCells count="1">
    <mergeCell ref="B21:C21"/>
  </mergeCells>
  <printOptions/>
  <pageMargins left="0.7480314960629921" right="0.7480314960629921" top="2.1653543307086616" bottom="0.984251968503937" header="0.5118110236220472" footer="0.5118110236220472"/>
  <pageSetup horizontalDpi="300" verticalDpi="300" orientation="portrait" paperSize="9" r:id="rId1"/>
  <headerFooter alignWithMargins="0">
    <oddHeader>&amp;C
&amp;"Arial CE,Félkövér"&amp;12Adatszolgáltatás
az elismert tartozásállományról&amp;R8. számú melléklet
a 2/2013.(II.15.)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0">
    <tabColor indexed="44"/>
  </sheetPr>
  <dimension ref="A1:I5"/>
  <sheetViews>
    <sheetView view="pageBreakPreview" zoomScaleSheetLayoutView="100" zoomScalePageLayoutView="0" workbookViewId="0" topLeftCell="A1">
      <selection activeCell="J33" sqref="J33"/>
    </sheetView>
  </sheetViews>
  <sheetFormatPr defaultColWidth="9.00390625" defaultRowHeight="12.75"/>
  <cols>
    <col min="1" max="1" width="7.25390625" style="0" customWidth="1"/>
    <col min="2" max="2" width="32.25390625" style="0" bestFit="1" customWidth="1"/>
    <col min="3" max="5" width="13.75390625" style="0" bestFit="1" customWidth="1"/>
    <col min="6" max="6" width="12.625" style="0" bestFit="1" customWidth="1"/>
    <col min="7" max="7" width="11.00390625" style="0" bestFit="1" customWidth="1"/>
    <col min="8" max="8" width="22.125" style="0" bestFit="1" customWidth="1"/>
    <col min="9" max="9" width="14.25390625" style="0" hidden="1" customWidth="1"/>
  </cols>
  <sheetData>
    <row r="1" spans="1:9" ht="21" customHeight="1" thickTop="1">
      <c r="A1" s="432" t="s">
        <v>523</v>
      </c>
      <c r="B1" s="432" t="s">
        <v>157</v>
      </c>
      <c r="C1" s="433" t="s">
        <v>549</v>
      </c>
      <c r="D1" s="215" t="s">
        <v>550</v>
      </c>
      <c r="E1" s="215" t="s">
        <v>551</v>
      </c>
      <c r="F1" s="215" t="s">
        <v>552</v>
      </c>
      <c r="G1" s="215" t="s">
        <v>553</v>
      </c>
      <c r="H1" s="215" t="s">
        <v>156</v>
      </c>
      <c r="I1" s="212"/>
    </row>
    <row r="2" spans="1:9" ht="20.25" customHeight="1" thickBot="1">
      <c r="A2" s="432"/>
      <c r="B2" s="432"/>
      <c r="C2" s="433"/>
      <c r="D2" s="215" t="s">
        <v>158</v>
      </c>
      <c r="E2" s="215" t="s">
        <v>158</v>
      </c>
      <c r="F2" s="215" t="s">
        <v>159</v>
      </c>
      <c r="G2" s="215" t="s">
        <v>159</v>
      </c>
      <c r="H2" s="215" t="s">
        <v>518</v>
      </c>
      <c r="I2" s="213"/>
    </row>
    <row r="3" spans="1:9" ht="24.75" customHeight="1" thickTop="1">
      <c r="A3" s="217">
        <v>1</v>
      </c>
      <c r="B3" s="218" t="s">
        <v>596</v>
      </c>
      <c r="C3" s="219">
        <v>0</v>
      </c>
      <c r="D3" s="219">
        <v>0</v>
      </c>
      <c r="E3" s="219">
        <v>0</v>
      </c>
      <c r="F3" s="219">
        <v>0</v>
      </c>
      <c r="G3" s="219">
        <v>0</v>
      </c>
      <c r="H3" s="219">
        <v>0</v>
      </c>
      <c r="I3" s="20"/>
    </row>
    <row r="4" spans="1:9" ht="24.75" customHeight="1">
      <c r="A4" s="217">
        <v>2</v>
      </c>
      <c r="B4" s="214"/>
      <c r="C4" s="219">
        <v>0</v>
      </c>
      <c r="D4" s="219">
        <v>0</v>
      </c>
      <c r="E4" s="219">
        <v>0</v>
      </c>
      <c r="F4" s="219">
        <v>0</v>
      </c>
      <c r="G4" s="219">
        <v>0</v>
      </c>
      <c r="H4" s="219">
        <v>0</v>
      </c>
      <c r="I4" s="21"/>
    </row>
    <row r="5" spans="1:9" ht="24.75" customHeight="1" thickBot="1">
      <c r="A5" s="220"/>
      <c r="B5" s="221" t="s">
        <v>169</v>
      </c>
      <c r="C5" s="222">
        <f aca="true" t="shared" si="0" ref="C5:H5">C3+C4</f>
        <v>0</v>
      </c>
      <c r="D5" s="222">
        <f t="shared" si="0"/>
        <v>0</v>
      </c>
      <c r="E5" s="222">
        <f t="shared" si="0"/>
        <v>0</v>
      </c>
      <c r="F5" s="222">
        <f t="shared" si="0"/>
        <v>0</v>
      </c>
      <c r="G5" s="222">
        <f t="shared" si="0"/>
        <v>0</v>
      </c>
      <c r="H5" s="222">
        <f t="shared" si="0"/>
        <v>0</v>
      </c>
      <c r="I5" s="22"/>
    </row>
    <row r="6" ht="13.5" thickTop="1"/>
  </sheetData>
  <sheetProtection/>
  <mergeCells count="3">
    <mergeCell ref="A1:A2"/>
    <mergeCell ref="B1:B2"/>
    <mergeCell ref="C1:C2"/>
  </mergeCells>
  <printOptions/>
  <pageMargins left="0.7480314960629921" right="0.7480314960629921" top="1.7716535433070868" bottom="0.984251968503937" header="0.5118110236220472" footer="0.5118110236220472"/>
  <pageSetup horizontalDpi="300" verticalDpi="300" orientation="landscape" paperSize="9" r:id="rId1"/>
  <headerFooter alignWithMargins="0">
    <oddHeader>&amp;C&amp;"Arial CE,Félkövér"&amp;12
Többéves kihatással járó döntésekből származó kötelezettségek célok, évek szerinti bontásban&amp;R9. számú melléklet
a 2/2013.(II.15.)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1">
    <tabColor indexed="44"/>
  </sheetPr>
  <dimension ref="A1:H5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7.25390625" style="0" customWidth="1"/>
    <col min="2" max="2" width="32.25390625" style="0" bestFit="1" customWidth="1"/>
    <col min="3" max="5" width="13.75390625" style="0" bestFit="1" customWidth="1"/>
    <col min="6" max="6" width="12.625" style="0" bestFit="1" customWidth="1"/>
    <col min="7" max="7" width="11.00390625" style="0" bestFit="1" customWidth="1"/>
    <col min="8" max="8" width="22.125" style="0" bestFit="1" customWidth="1"/>
    <col min="9" max="9" width="14.25390625" style="0" hidden="1" customWidth="1"/>
  </cols>
  <sheetData>
    <row r="1" spans="1:8" ht="18" customHeight="1">
      <c r="A1" s="432" t="s">
        <v>523</v>
      </c>
      <c r="B1" s="432" t="s">
        <v>157</v>
      </c>
      <c r="C1" s="433" t="s">
        <v>549</v>
      </c>
      <c r="D1" s="215" t="s">
        <v>550</v>
      </c>
      <c r="E1" s="215" t="s">
        <v>551</v>
      </c>
      <c r="F1" s="215" t="s">
        <v>552</v>
      </c>
      <c r="G1" s="215" t="s">
        <v>553</v>
      </c>
      <c r="H1" s="215" t="s">
        <v>156</v>
      </c>
    </row>
    <row r="2" spans="1:8" ht="18.75" customHeight="1">
      <c r="A2" s="432"/>
      <c r="B2" s="432"/>
      <c r="C2" s="433"/>
      <c r="D2" s="215" t="s">
        <v>158</v>
      </c>
      <c r="E2" s="215" t="s">
        <v>158</v>
      </c>
      <c r="F2" s="215" t="s">
        <v>159</v>
      </c>
      <c r="G2" s="215" t="s">
        <v>159</v>
      </c>
      <c r="H2" s="215" t="s">
        <v>518</v>
      </c>
    </row>
    <row r="3" spans="1:8" ht="27" customHeight="1">
      <c r="A3" s="217">
        <v>1</v>
      </c>
      <c r="B3" s="218"/>
      <c r="C3" s="219">
        <v>0</v>
      </c>
      <c r="D3" s="219">
        <v>0</v>
      </c>
      <c r="E3" s="219">
        <v>0</v>
      </c>
      <c r="F3" s="219">
        <v>0</v>
      </c>
      <c r="G3" s="219">
        <v>0</v>
      </c>
      <c r="H3" s="219">
        <v>0</v>
      </c>
    </row>
    <row r="4" spans="1:8" ht="21" customHeight="1">
      <c r="A4" s="217">
        <v>2</v>
      </c>
      <c r="B4" s="214"/>
      <c r="C4" s="219">
        <v>0</v>
      </c>
      <c r="D4" s="219">
        <v>0</v>
      </c>
      <c r="E4" s="219">
        <v>0</v>
      </c>
      <c r="F4" s="219">
        <v>0</v>
      </c>
      <c r="G4" s="219">
        <v>0</v>
      </c>
      <c r="H4" s="219">
        <v>0</v>
      </c>
    </row>
    <row r="5" spans="1:8" ht="24.75" customHeight="1">
      <c r="A5" s="220"/>
      <c r="B5" s="221" t="s">
        <v>169</v>
      </c>
      <c r="C5" s="222">
        <f aca="true" t="shared" si="0" ref="C5:H5">C3+C4</f>
        <v>0</v>
      </c>
      <c r="D5" s="222">
        <f t="shared" si="0"/>
        <v>0</v>
      </c>
      <c r="E5" s="222">
        <f t="shared" si="0"/>
        <v>0</v>
      </c>
      <c r="F5" s="222">
        <f t="shared" si="0"/>
        <v>0</v>
      </c>
      <c r="G5" s="222">
        <f t="shared" si="0"/>
        <v>0</v>
      </c>
      <c r="H5" s="222">
        <f t="shared" si="0"/>
        <v>0</v>
      </c>
    </row>
  </sheetData>
  <sheetProtection/>
  <mergeCells count="3">
    <mergeCell ref="A1:A2"/>
    <mergeCell ref="B1:B2"/>
    <mergeCell ref="C1:C2"/>
  </mergeCells>
  <printOptions/>
  <pageMargins left="0.7480314960629921" right="0.7480314960629921" top="1.7716535433070868" bottom="0.984251968503937" header="0.5118110236220472" footer="0.5118110236220472"/>
  <pageSetup horizontalDpi="300" verticalDpi="300" orientation="landscape" paperSize="9" r:id="rId1"/>
  <headerFooter alignWithMargins="0">
    <oddHeader>&amp;C&amp;"Arial CE,Félkövér"&amp;12
Önkormányzat hosszútávú elkötelezettségei éves bontásban&amp;R10. számú melléklet
a 2/2013.(II.15.)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2">
    <tabColor indexed="44"/>
  </sheetPr>
  <dimension ref="A1:J15"/>
  <sheetViews>
    <sheetView view="pageBreakPreview" zoomScaleSheetLayoutView="100" zoomScalePageLayoutView="0" workbookViewId="0" topLeftCell="A1">
      <selection activeCell="A1" sqref="A1:H2"/>
    </sheetView>
  </sheetViews>
  <sheetFormatPr defaultColWidth="9.00390625" defaultRowHeight="12.75"/>
  <cols>
    <col min="2" max="2" width="27.00390625" style="0" customWidth="1"/>
    <col min="3" max="3" width="11.25390625" style="0" customWidth="1"/>
    <col min="5" max="5" width="11.75390625" style="0" customWidth="1"/>
    <col min="6" max="6" width="12.00390625" style="0" customWidth="1"/>
    <col min="7" max="7" width="11.875" style="0" customWidth="1"/>
    <col min="8" max="8" width="13.875" style="0" customWidth="1"/>
  </cols>
  <sheetData>
    <row r="1" spans="1:10" ht="38.25" customHeight="1">
      <c r="A1" s="434" t="s">
        <v>523</v>
      </c>
      <c r="B1" s="435" t="s">
        <v>160</v>
      </c>
      <c r="C1" s="434" t="s">
        <v>161</v>
      </c>
      <c r="D1" s="434" t="s">
        <v>162</v>
      </c>
      <c r="E1" s="435" t="s">
        <v>163</v>
      </c>
      <c r="F1" s="435"/>
      <c r="G1" s="435"/>
      <c r="H1" s="435"/>
      <c r="I1" s="225"/>
      <c r="J1" s="225"/>
    </row>
    <row r="2" spans="1:10" ht="24.75" customHeight="1">
      <c r="A2" s="434"/>
      <c r="B2" s="436"/>
      <c r="C2" s="436"/>
      <c r="D2" s="436"/>
      <c r="E2" s="224">
        <v>2013</v>
      </c>
      <c r="F2" s="224">
        <v>2014</v>
      </c>
      <c r="G2" s="224">
        <v>2015</v>
      </c>
      <c r="H2" s="224">
        <v>2016</v>
      </c>
      <c r="I2" s="225"/>
      <c r="J2" s="225"/>
    </row>
    <row r="3" spans="1:10" ht="33" customHeight="1">
      <c r="A3" s="227">
        <v>1</v>
      </c>
      <c r="B3" s="228" t="s">
        <v>164</v>
      </c>
      <c r="C3" s="227">
        <v>0</v>
      </c>
      <c r="D3" s="227"/>
      <c r="E3" s="227">
        <v>0</v>
      </c>
      <c r="F3" s="227">
        <v>0</v>
      </c>
      <c r="G3" s="227">
        <v>0</v>
      </c>
      <c r="H3" s="227">
        <v>0</v>
      </c>
      <c r="I3" s="225"/>
      <c r="J3" s="225"/>
    </row>
    <row r="4" spans="1:10" ht="12.75">
      <c r="A4" s="229">
        <v>2</v>
      </c>
      <c r="B4" s="230"/>
      <c r="C4" s="229"/>
      <c r="D4" s="229"/>
      <c r="E4" s="229"/>
      <c r="F4" s="229"/>
      <c r="G4" s="229"/>
      <c r="H4" s="229"/>
      <c r="I4" s="225"/>
      <c r="J4" s="225"/>
    </row>
    <row r="5" spans="1:10" ht="12.75">
      <c r="A5" s="229">
        <v>3</v>
      </c>
      <c r="B5" s="230"/>
      <c r="C5" s="229"/>
      <c r="D5" s="229"/>
      <c r="E5" s="229"/>
      <c r="F5" s="229"/>
      <c r="G5" s="229"/>
      <c r="H5" s="229"/>
      <c r="I5" s="225"/>
      <c r="J5" s="225"/>
    </row>
    <row r="6" spans="1:10" ht="12.75">
      <c r="A6" s="229">
        <v>4</v>
      </c>
      <c r="B6" s="230"/>
      <c r="C6" s="229"/>
      <c r="D6" s="229"/>
      <c r="E6" s="229"/>
      <c r="F6" s="229"/>
      <c r="G6" s="229"/>
      <c r="H6" s="229"/>
      <c r="I6" s="225"/>
      <c r="J6" s="225"/>
    </row>
    <row r="7" spans="1:10" ht="12.75">
      <c r="A7" s="229">
        <v>5</v>
      </c>
      <c r="B7" s="230"/>
      <c r="C7" s="229"/>
      <c r="D7" s="229"/>
      <c r="E7" s="229"/>
      <c r="F7" s="229"/>
      <c r="G7" s="229"/>
      <c r="H7" s="229"/>
      <c r="I7" s="225"/>
      <c r="J7" s="225"/>
    </row>
    <row r="8" spans="1:10" ht="34.5" customHeight="1">
      <c r="A8" s="227">
        <v>6</v>
      </c>
      <c r="B8" s="228" t="s">
        <v>165</v>
      </c>
      <c r="C8" s="227">
        <v>0</v>
      </c>
      <c r="D8" s="227"/>
      <c r="E8" s="227">
        <v>0</v>
      </c>
      <c r="F8" s="227">
        <v>0</v>
      </c>
      <c r="G8" s="227">
        <v>0</v>
      </c>
      <c r="H8" s="227">
        <v>0</v>
      </c>
      <c r="I8" s="225"/>
      <c r="J8" s="225"/>
    </row>
    <row r="9" spans="1:10" ht="12.75">
      <c r="A9" s="229">
        <v>7</v>
      </c>
      <c r="B9" s="230"/>
      <c r="C9" s="229"/>
      <c r="D9" s="229"/>
      <c r="E9" s="229"/>
      <c r="F9" s="229"/>
      <c r="G9" s="229"/>
      <c r="H9" s="229"/>
      <c r="I9" s="225"/>
      <c r="J9" s="225"/>
    </row>
    <row r="10" spans="1:10" ht="12.75">
      <c r="A10" s="229">
        <v>8</v>
      </c>
      <c r="B10" s="230"/>
      <c r="C10" s="229"/>
      <c r="D10" s="229"/>
      <c r="E10" s="229"/>
      <c r="F10" s="229"/>
      <c r="G10" s="229"/>
      <c r="H10" s="229"/>
      <c r="I10" s="225"/>
      <c r="J10" s="225"/>
    </row>
    <row r="11" spans="1:10" ht="12.75">
      <c r="A11" s="229">
        <v>9</v>
      </c>
      <c r="B11" s="230"/>
      <c r="C11" s="229"/>
      <c r="D11" s="229"/>
      <c r="E11" s="229"/>
      <c r="F11" s="229"/>
      <c r="G11" s="229"/>
      <c r="H11" s="229"/>
      <c r="I11" s="225"/>
      <c r="J11" s="225"/>
    </row>
    <row r="12" spans="1:10" ht="12.75">
      <c r="A12" s="229">
        <v>10</v>
      </c>
      <c r="B12" s="230"/>
      <c r="C12" s="229"/>
      <c r="D12" s="229"/>
      <c r="E12" s="229"/>
      <c r="F12" s="229"/>
      <c r="G12" s="229"/>
      <c r="H12" s="229"/>
      <c r="I12" s="225"/>
      <c r="J12" s="225"/>
    </row>
    <row r="13" spans="1:10" ht="35.25" customHeight="1">
      <c r="A13" s="220">
        <v>11</v>
      </c>
      <c r="B13" s="241" t="s">
        <v>166</v>
      </c>
      <c r="C13" s="220">
        <v>0</v>
      </c>
      <c r="D13" s="220"/>
      <c r="E13" s="220">
        <v>0</v>
      </c>
      <c r="F13" s="220">
        <v>0</v>
      </c>
      <c r="G13" s="220">
        <v>0</v>
      </c>
      <c r="H13" s="220">
        <v>0</v>
      </c>
      <c r="I13" s="225"/>
      <c r="J13" s="225"/>
    </row>
    <row r="14" spans="1:10" ht="12.75">
      <c r="A14" s="225"/>
      <c r="B14" s="225"/>
      <c r="C14" s="225"/>
      <c r="D14" s="225"/>
      <c r="E14" s="225"/>
      <c r="F14" s="225"/>
      <c r="G14" s="225"/>
      <c r="H14" s="225"/>
      <c r="I14" s="225"/>
      <c r="J14" s="225"/>
    </row>
    <row r="15" spans="1:10" ht="12.75">
      <c r="A15" s="225"/>
      <c r="B15" s="225"/>
      <c r="C15" s="225"/>
      <c r="D15" s="225"/>
      <c r="E15" s="225"/>
      <c r="F15" s="225"/>
      <c r="G15" s="225"/>
      <c r="H15" s="225"/>
      <c r="I15" s="225"/>
      <c r="J15" s="225"/>
    </row>
  </sheetData>
  <sheetProtection/>
  <mergeCells count="5">
    <mergeCell ref="A1:A2"/>
    <mergeCell ref="E1:H1"/>
    <mergeCell ref="D1:D2"/>
    <mergeCell ref="C1:C2"/>
    <mergeCell ref="B1:B2"/>
  </mergeCells>
  <printOptions gridLines="1"/>
  <pageMargins left="1.535433070866142" right="0.7874015748031497" top="1.8503937007874016" bottom="0.984251968503937" header="0.5118110236220472" footer="0.5118110236220472"/>
  <pageSetup horizontalDpi="300" verticalDpi="300" orientation="landscape" paperSize="9" r:id="rId1"/>
  <headerFooter alignWithMargins="0">
    <oddHeader>&amp;C&amp;"Arial,Félkövér"&amp;12
Az önkormányzat által nyújtott hitel és kölcsön 
alakulása&amp;20 &amp;12lejárat és eszköz szerinti bontásban&amp;R11. számú melléklet az 2/2013.(II.15.)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3">
    <tabColor indexed="44"/>
  </sheetPr>
  <dimension ref="A1:D13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6.00390625" style="66" customWidth="1"/>
    <col min="2" max="2" width="46.375" style="0" bestFit="1" customWidth="1"/>
    <col min="3" max="3" width="21.375" style="84" customWidth="1"/>
    <col min="4" max="4" width="12.375" style="0" customWidth="1"/>
  </cols>
  <sheetData>
    <row r="1" spans="1:4" ht="37.5" customHeight="1">
      <c r="A1" s="216" t="s">
        <v>523</v>
      </c>
      <c r="B1" s="215" t="s">
        <v>167</v>
      </c>
      <c r="C1" s="235" t="s">
        <v>168</v>
      </c>
      <c r="D1" s="233"/>
    </row>
    <row r="2" spans="1:4" ht="24.75" customHeight="1">
      <c r="A2" s="206">
        <v>1</v>
      </c>
      <c r="B2" s="207"/>
      <c r="C2" s="236"/>
      <c r="D2" s="225"/>
    </row>
    <row r="3" spans="1:4" ht="24.75" customHeight="1">
      <c r="A3" s="206">
        <v>2</v>
      </c>
      <c r="B3" s="207"/>
      <c r="C3" s="237"/>
      <c r="D3" s="225"/>
    </row>
    <row r="4" spans="1:4" ht="24.75" customHeight="1">
      <c r="A4" s="206">
        <v>3</v>
      </c>
      <c r="B4" s="238"/>
      <c r="C4" s="236"/>
      <c r="D4" s="225"/>
    </row>
    <row r="5" spans="1:4" ht="24.75" customHeight="1">
      <c r="A5" s="206">
        <v>4</v>
      </c>
      <c r="B5" s="238"/>
      <c r="C5" s="236"/>
      <c r="D5" s="225"/>
    </row>
    <row r="6" spans="1:4" ht="24.75" customHeight="1">
      <c r="A6" s="239">
        <v>5</v>
      </c>
      <c r="B6" s="238"/>
      <c r="C6" s="236"/>
      <c r="D6" s="19"/>
    </row>
    <row r="7" spans="1:4" ht="24.75" customHeight="1">
      <c r="A7" s="239">
        <v>6</v>
      </c>
      <c r="B7" s="238"/>
      <c r="C7" s="236"/>
      <c r="D7" s="19"/>
    </row>
    <row r="8" spans="1:4" ht="24.75" customHeight="1">
      <c r="A8" s="239">
        <v>7</v>
      </c>
      <c r="B8" s="207"/>
      <c r="C8" s="236"/>
      <c r="D8" s="19"/>
    </row>
    <row r="9" spans="1:4" ht="24.75" customHeight="1">
      <c r="A9" s="224"/>
      <c r="B9" s="226" t="s">
        <v>169</v>
      </c>
      <c r="C9" s="242">
        <f>SUM(C2:C8)</f>
        <v>0</v>
      </c>
      <c r="D9" s="234"/>
    </row>
    <row r="10" spans="1:4" ht="12.75">
      <c r="A10" s="231"/>
      <c r="B10" s="225"/>
      <c r="C10" s="232"/>
      <c r="D10" s="225"/>
    </row>
    <row r="11" spans="1:4" ht="12.75">
      <c r="A11" s="231"/>
      <c r="B11" s="225"/>
      <c r="C11" s="232"/>
      <c r="D11" s="225"/>
    </row>
    <row r="12" spans="1:4" ht="12.75">
      <c r="A12" s="231"/>
      <c r="B12" s="225"/>
      <c r="C12" s="232"/>
      <c r="D12" s="225"/>
    </row>
    <row r="13" spans="1:4" ht="12.75">
      <c r="A13" s="231"/>
      <c r="B13" s="225"/>
      <c r="C13" s="232"/>
      <c r="D13" s="225"/>
    </row>
  </sheetData>
  <sheetProtection/>
  <printOptions/>
  <pageMargins left="1.1811023622047245" right="0.7874015748031497" top="3.1496062992125986" bottom="0.984251968503937" header="0.5118110236220472" footer="0.5118110236220472"/>
  <pageSetup horizontalDpi="300" verticalDpi="300" orientation="portrait" paperSize="9" r:id="rId1"/>
  <headerFooter alignWithMargins="0">
    <oddHeader>&amp;C
&amp;"Arial CE,Félkövér"&amp;12Az önkormányzat által adott közvetett támogatás&amp;R12. számú melléklet
a 2/2013.(II.15.)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4">
    <tabColor indexed="41"/>
  </sheetPr>
  <dimension ref="A1:E12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1.125" style="0" customWidth="1"/>
    <col min="2" max="2" width="12.875" style="0" customWidth="1"/>
    <col min="3" max="3" width="15.00390625" style="0" customWidth="1"/>
    <col min="4" max="4" width="17.75390625" style="0" customWidth="1"/>
  </cols>
  <sheetData>
    <row r="1" spans="1:5" ht="15">
      <c r="A1" s="416"/>
      <c r="B1" s="427"/>
      <c r="C1" s="427"/>
      <c r="D1" s="427"/>
      <c r="E1" s="427"/>
    </row>
    <row r="2" ht="15">
      <c r="A2" s="24"/>
    </row>
    <row r="3" ht="15">
      <c r="A3" s="24"/>
    </row>
    <row r="4" spans="1:5" ht="15.75">
      <c r="A4" s="437"/>
      <c r="B4" s="431"/>
      <c r="C4" s="431"/>
      <c r="D4" s="431"/>
      <c r="E4" s="431"/>
    </row>
    <row r="5" spans="1:4" ht="30.75" customHeight="1">
      <c r="A5" s="437" t="s">
        <v>209</v>
      </c>
      <c r="B5" s="431"/>
      <c r="C5" s="431"/>
      <c r="D5" s="431"/>
    </row>
    <row r="6" ht="15.75">
      <c r="A6" s="1"/>
    </row>
    <row r="7" spans="1:5" ht="34.5" customHeight="1">
      <c r="A7" s="256"/>
      <c r="B7" s="257" t="s">
        <v>517</v>
      </c>
      <c r="C7" s="257" t="s">
        <v>518</v>
      </c>
      <c r="D7" s="257" t="s">
        <v>206</v>
      </c>
      <c r="E7" s="1"/>
    </row>
    <row r="8" spans="1:5" ht="34.5" customHeight="1">
      <c r="A8" s="245" t="s">
        <v>612</v>
      </c>
      <c r="B8" s="244">
        <v>3</v>
      </c>
      <c r="C8" s="244">
        <v>3</v>
      </c>
      <c r="D8" s="248">
        <f>(B8+C8)/2</f>
        <v>3</v>
      </c>
      <c r="E8" s="25"/>
    </row>
    <row r="9" spans="1:5" ht="34.5" customHeight="1">
      <c r="A9" s="245" t="s">
        <v>600</v>
      </c>
      <c r="B9" s="244">
        <v>7</v>
      </c>
      <c r="C9" s="244">
        <v>7</v>
      </c>
      <c r="D9" s="248">
        <f>(B9+C9)/2</f>
        <v>7</v>
      </c>
      <c r="E9" s="25"/>
    </row>
    <row r="10" spans="1:5" ht="34.5" customHeight="1">
      <c r="A10" s="249" t="s">
        <v>208</v>
      </c>
      <c r="B10" s="244">
        <v>5</v>
      </c>
      <c r="C10" s="244">
        <v>5</v>
      </c>
      <c r="D10" s="248">
        <f>(B10+C10)/2</f>
        <v>5</v>
      </c>
      <c r="E10" s="25"/>
    </row>
    <row r="11" spans="1:4" ht="30" customHeight="1">
      <c r="A11" s="247" t="s">
        <v>169</v>
      </c>
      <c r="B11" s="250">
        <f>SUM(B8:B10)</f>
        <v>15</v>
      </c>
      <c r="C11" s="250">
        <f>SUM(C8:C10)</f>
        <v>15</v>
      </c>
      <c r="D11" s="250">
        <f>SUM(D8:D10)</f>
        <v>15</v>
      </c>
    </row>
    <row r="12" ht="29.25" customHeight="1">
      <c r="A12" s="26"/>
    </row>
  </sheetData>
  <sheetProtection/>
  <mergeCells count="3">
    <mergeCell ref="A4:E4"/>
    <mergeCell ref="A1:E1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&amp;R13. számú melléklet
a 2/2013.(II.15.)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5">
    <tabColor indexed="41"/>
  </sheetPr>
  <dimension ref="A1:E8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41.375" style="0" customWidth="1"/>
    <col min="2" max="2" width="13.75390625" style="0" customWidth="1"/>
    <col min="3" max="3" width="15.875" style="0" customWidth="1"/>
    <col min="4" max="4" width="14.375" style="0" customWidth="1"/>
  </cols>
  <sheetData>
    <row r="1" spans="1:5" ht="45.75" customHeight="1">
      <c r="A1" s="417" t="s">
        <v>537</v>
      </c>
      <c r="B1" s="417"/>
      <c r="C1" s="417"/>
      <c r="D1" s="417"/>
      <c r="E1" s="138"/>
    </row>
    <row r="2" spans="1:4" ht="33" customHeight="1">
      <c r="A2" s="247"/>
      <c r="B2" s="258" t="s">
        <v>517</v>
      </c>
      <c r="C2" s="258" t="s">
        <v>518</v>
      </c>
      <c r="D2" s="258" t="s">
        <v>206</v>
      </c>
    </row>
    <row r="3" spans="1:5" ht="34.5" customHeight="1">
      <c r="A3" s="243" t="s">
        <v>613</v>
      </c>
      <c r="B3" s="244">
        <v>1</v>
      </c>
      <c r="C3" s="244">
        <v>1</v>
      </c>
      <c r="D3" s="248">
        <f>(B3+C3)/2</f>
        <v>1</v>
      </c>
      <c r="E3" s="1"/>
    </row>
    <row r="4" spans="1:5" ht="34.5" customHeight="1">
      <c r="A4" s="243" t="s">
        <v>614</v>
      </c>
      <c r="B4" s="244">
        <v>2</v>
      </c>
      <c r="C4" s="244">
        <v>2</v>
      </c>
      <c r="D4" s="248">
        <f>(B4+C4)/2</f>
        <v>2</v>
      </c>
      <c r="E4" s="1"/>
    </row>
    <row r="5" spans="1:5" ht="34.5" customHeight="1">
      <c r="A5" s="247" t="s">
        <v>169</v>
      </c>
      <c r="B5" s="251">
        <f>SUM(B3:B4)</f>
        <v>3</v>
      </c>
      <c r="C5" s="251">
        <f>SUM(C3:C4)</f>
        <v>3</v>
      </c>
      <c r="D5" s="251">
        <f>SUM(D3:D4)</f>
        <v>3</v>
      </c>
      <c r="E5" s="1"/>
    </row>
    <row r="6" ht="34.5" customHeight="1">
      <c r="E6" s="1"/>
    </row>
    <row r="7" spans="1:5" ht="34.5" customHeight="1">
      <c r="A7" s="26"/>
      <c r="E7" s="1"/>
    </row>
    <row r="8" ht="34.5" customHeight="1">
      <c r="E8" s="1"/>
    </row>
    <row r="9" ht="34.5" customHeight="1"/>
    <row r="10" ht="34.5" customHeight="1"/>
    <row r="11" ht="34.5" customHeight="1"/>
    <row r="12" ht="29.2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&amp;R14. számú melléklet
a 2/2013.(II.15.)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6">
    <tabColor indexed="41"/>
  </sheetPr>
  <dimension ref="A1:D13"/>
  <sheetViews>
    <sheetView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40.625" style="0" customWidth="1"/>
    <col min="2" max="2" width="14.125" style="0" customWidth="1"/>
    <col min="3" max="3" width="14.75390625" style="0" customWidth="1"/>
    <col min="4" max="4" width="16.125" style="0" customWidth="1"/>
  </cols>
  <sheetData>
    <row r="1" spans="1:4" ht="15">
      <c r="A1" s="416"/>
      <c r="B1" s="427"/>
      <c r="C1" s="427"/>
      <c r="D1" s="427"/>
    </row>
    <row r="2" ht="15">
      <c r="A2" s="24"/>
    </row>
    <row r="3" ht="15">
      <c r="A3" s="24"/>
    </row>
    <row r="4" ht="15">
      <c r="A4" s="24"/>
    </row>
    <row r="5" spans="1:4" ht="15.75">
      <c r="A5" s="418" t="s">
        <v>554</v>
      </c>
      <c r="B5" s="427"/>
      <c r="C5" s="427"/>
      <c r="D5" s="427"/>
    </row>
    <row r="6" ht="15.75">
      <c r="A6" s="1"/>
    </row>
    <row r="7" spans="1:4" ht="34.5" customHeight="1">
      <c r="A7" s="247"/>
      <c r="B7" s="258" t="s">
        <v>517</v>
      </c>
      <c r="C7" s="258" t="s">
        <v>518</v>
      </c>
      <c r="D7" s="258" t="s">
        <v>206</v>
      </c>
    </row>
    <row r="8" spans="1:4" ht="34.5" customHeight="1">
      <c r="A8" s="245" t="s">
        <v>466</v>
      </c>
      <c r="B8" s="244">
        <v>3</v>
      </c>
      <c r="C8" s="244">
        <v>3</v>
      </c>
      <c r="D8" s="248">
        <f>(B8+C8)/2</f>
        <v>3</v>
      </c>
    </row>
    <row r="9" spans="1:4" ht="34.5" customHeight="1">
      <c r="A9" s="245" t="s">
        <v>467</v>
      </c>
      <c r="B9" s="244">
        <v>2</v>
      </c>
      <c r="C9" s="244">
        <v>2</v>
      </c>
      <c r="D9" s="248">
        <f>(B9+C9)/2</f>
        <v>2</v>
      </c>
    </row>
    <row r="10" spans="1:4" ht="34.5" customHeight="1">
      <c r="A10" s="247" t="s">
        <v>169</v>
      </c>
      <c r="B10" s="251">
        <f>SUM(B8:B9)</f>
        <v>5</v>
      </c>
      <c r="C10" s="251">
        <f>SUM(C8:C9)</f>
        <v>5</v>
      </c>
      <c r="D10" s="251">
        <f>SUM(D8:D9)</f>
        <v>5</v>
      </c>
    </row>
    <row r="11" ht="15.75">
      <c r="A11" s="26"/>
    </row>
    <row r="13" ht="15.75">
      <c r="A13" s="26"/>
    </row>
  </sheetData>
  <sheetProtection/>
  <mergeCells count="2">
    <mergeCell ref="A5:D5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&amp;R15. számú melléklet
a 2/2013.(II.15.)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8">
    <tabColor indexed="41"/>
  </sheetPr>
  <dimension ref="A1:E10"/>
  <sheetViews>
    <sheetView tabSelected="1" view="pageBreakPreview" zoomScaleSheetLayoutView="100" workbookViewId="0" topLeftCell="B1">
      <selection activeCell="S31" sqref="S31"/>
    </sheetView>
  </sheetViews>
  <sheetFormatPr defaultColWidth="9.00390625" defaultRowHeight="12.75"/>
  <cols>
    <col min="1" max="1" width="36.375" style="0" customWidth="1"/>
    <col min="2" max="2" width="13.875" style="0" customWidth="1"/>
    <col min="3" max="3" width="16.00390625" style="0" customWidth="1"/>
    <col min="4" max="4" width="15.75390625" style="0" customWidth="1"/>
  </cols>
  <sheetData>
    <row r="1" spans="1:5" ht="15">
      <c r="A1" s="416"/>
      <c r="B1" s="427"/>
      <c r="C1" s="427"/>
      <c r="D1" s="427"/>
      <c r="E1" s="427"/>
    </row>
    <row r="2" ht="15.75">
      <c r="A2" s="1"/>
    </row>
    <row r="3" spans="1:4" ht="15.75">
      <c r="A3" s="418" t="s">
        <v>600</v>
      </c>
      <c r="B3" s="427"/>
      <c r="C3" s="427"/>
      <c r="D3" s="427"/>
    </row>
    <row r="4" spans="1:4" ht="15.75">
      <c r="A4" s="1"/>
      <c r="B4" s="139"/>
      <c r="C4" s="139"/>
      <c r="D4" s="139"/>
    </row>
    <row r="5" spans="1:5" ht="15.75">
      <c r="A5" s="418"/>
      <c r="B5" s="427"/>
      <c r="C5" s="427"/>
      <c r="D5" s="427"/>
      <c r="E5" s="427"/>
    </row>
    <row r="6" spans="1:4" s="138" customFormat="1" ht="30" customHeight="1">
      <c r="A6" s="247" t="s">
        <v>183</v>
      </c>
      <c r="B6" s="259" t="s">
        <v>517</v>
      </c>
      <c r="C6" s="259" t="s">
        <v>518</v>
      </c>
      <c r="D6" s="259" t="s">
        <v>206</v>
      </c>
    </row>
    <row r="7" spans="1:4" s="138" customFormat="1" ht="24.75" customHeight="1">
      <c r="A7" s="245" t="s">
        <v>519</v>
      </c>
      <c r="B7" s="246">
        <v>4</v>
      </c>
      <c r="C7" s="246">
        <v>4</v>
      </c>
      <c r="D7" s="252">
        <f>(B7+C7)/2</f>
        <v>4</v>
      </c>
    </row>
    <row r="8" spans="1:4" s="138" customFormat="1" ht="24.75" customHeight="1">
      <c r="A8" s="245" t="s">
        <v>520</v>
      </c>
      <c r="B8" s="246">
        <v>2</v>
      </c>
      <c r="C8" s="246">
        <v>2</v>
      </c>
      <c r="D8" s="252">
        <f>(B8+C8)/2</f>
        <v>2</v>
      </c>
    </row>
    <row r="9" spans="1:4" s="138" customFormat="1" ht="24.75" customHeight="1">
      <c r="A9" s="245" t="s">
        <v>579</v>
      </c>
      <c r="B9" s="244">
        <v>1</v>
      </c>
      <c r="C9" s="244">
        <v>1</v>
      </c>
      <c r="D9" s="252">
        <f>(B9+C9)/2</f>
        <v>1</v>
      </c>
    </row>
    <row r="10" spans="1:4" s="138" customFormat="1" ht="24.75" customHeight="1">
      <c r="A10" s="260" t="s">
        <v>555</v>
      </c>
      <c r="B10" s="251">
        <f>SUM(B7:B9)</f>
        <v>7</v>
      </c>
      <c r="C10" s="251">
        <f>SUM(C7:C9)</f>
        <v>7</v>
      </c>
      <c r="D10" s="251">
        <f>SUM(D7:D9)</f>
        <v>7</v>
      </c>
    </row>
  </sheetData>
  <sheetProtection/>
  <mergeCells count="3">
    <mergeCell ref="A1:E1"/>
    <mergeCell ref="A5:E5"/>
    <mergeCell ref="A3:D3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&amp;R16.számú melléklet
a 2/2013.(II.15.) önkormányzati rendelethez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10"/>
  </sheetPr>
  <dimension ref="A1:I71"/>
  <sheetViews>
    <sheetView view="pageBreakPreview" zoomScaleSheetLayoutView="100" zoomScalePageLayoutView="0" workbookViewId="0" topLeftCell="A16">
      <selection activeCell="E57" sqref="E57"/>
    </sheetView>
  </sheetViews>
  <sheetFormatPr defaultColWidth="9.00390625" defaultRowHeight="12.75"/>
  <cols>
    <col min="2" max="2" width="38.75390625" style="0" customWidth="1"/>
    <col min="3" max="4" width="10.75390625" style="0" customWidth="1"/>
    <col min="5" max="5" width="10.75390625" style="84" customWidth="1"/>
    <col min="6" max="6" width="38.75390625" style="0" customWidth="1"/>
    <col min="7" max="8" width="10.75390625" style="0" customWidth="1"/>
    <col min="9" max="9" width="10.75390625" style="84" customWidth="1"/>
  </cols>
  <sheetData>
    <row r="1" spans="1:9" ht="12.75">
      <c r="A1" s="51"/>
      <c r="B1" s="52"/>
      <c r="C1" s="52"/>
      <c r="D1" s="52"/>
      <c r="E1" s="79"/>
      <c r="F1" s="52"/>
      <c r="G1" s="52"/>
      <c r="H1" s="52"/>
      <c r="I1" s="79"/>
    </row>
    <row r="2" spans="1:9" ht="12.75">
      <c r="A2" s="426" t="s">
        <v>404</v>
      </c>
      <c r="B2" s="426"/>
      <c r="C2" s="426"/>
      <c r="D2" s="426"/>
      <c r="E2" s="426"/>
      <c r="F2" s="426"/>
      <c r="G2" s="426"/>
      <c r="H2" s="426"/>
      <c r="I2" s="426"/>
    </row>
    <row r="3" spans="1:9" ht="12.75">
      <c r="A3" s="426" t="s">
        <v>597</v>
      </c>
      <c r="B3" s="427"/>
      <c r="C3" s="427"/>
      <c r="D3" s="427"/>
      <c r="E3" s="427"/>
      <c r="F3" s="427"/>
      <c r="G3" s="427"/>
      <c r="H3" s="427"/>
      <c r="I3" s="427"/>
    </row>
    <row r="4" spans="1:9" ht="13.5" thickBot="1">
      <c r="A4" s="53"/>
      <c r="B4" s="53"/>
      <c r="C4" s="53"/>
      <c r="D4" s="53"/>
      <c r="E4" s="80"/>
      <c r="F4" s="53"/>
      <c r="G4" s="53"/>
      <c r="H4" s="53"/>
      <c r="I4" s="85" t="s">
        <v>405</v>
      </c>
    </row>
    <row r="5" spans="1:9" ht="13.5" thickBot="1">
      <c r="A5" s="261"/>
      <c r="B5" s="428" t="s">
        <v>406</v>
      </c>
      <c r="C5" s="428"/>
      <c r="D5" s="428"/>
      <c r="E5" s="428"/>
      <c r="F5" s="428" t="s">
        <v>407</v>
      </c>
      <c r="G5" s="428"/>
      <c r="H5" s="428"/>
      <c r="I5" s="428"/>
    </row>
    <row r="6" spans="1:9" ht="13.5" thickBot="1">
      <c r="A6" s="261" t="s">
        <v>211</v>
      </c>
      <c r="B6" s="261" t="s">
        <v>152</v>
      </c>
      <c r="C6" s="261" t="s">
        <v>626</v>
      </c>
      <c r="D6" s="261" t="s">
        <v>627</v>
      </c>
      <c r="E6" s="262" t="s">
        <v>628</v>
      </c>
      <c r="F6" s="261" t="s">
        <v>152</v>
      </c>
      <c r="G6" s="261" t="s">
        <v>626</v>
      </c>
      <c r="H6" s="261" t="s">
        <v>627</v>
      </c>
      <c r="I6" s="262" t="s">
        <v>628</v>
      </c>
    </row>
    <row r="7" spans="1:9" ht="12.75">
      <c r="A7" s="55" t="s">
        <v>190</v>
      </c>
      <c r="B7" s="56" t="s">
        <v>17</v>
      </c>
      <c r="C7" s="376">
        <v>31220</v>
      </c>
      <c r="D7" s="376">
        <v>31220</v>
      </c>
      <c r="E7" s="376">
        <v>34633</v>
      </c>
      <c r="F7" s="56" t="s">
        <v>331</v>
      </c>
      <c r="G7" s="382">
        <v>27173</v>
      </c>
      <c r="H7" s="382">
        <v>29742</v>
      </c>
      <c r="I7" s="383">
        <v>30380</v>
      </c>
    </row>
    <row r="8" spans="1:9" ht="12.75">
      <c r="A8" s="57" t="s">
        <v>191</v>
      </c>
      <c r="B8" s="58" t="s">
        <v>10</v>
      </c>
      <c r="C8" s="388">
        <v>22463</v>
      </c>
      <c r="D8" s="388">
        <v>22463</v>
      </c>
      <c r="E8" s="377">
        <v>15571</v>
      </c>
      <c r="F8" s="58" t="s">
        <v>408</v>
      </c>
      <c r="G8" s="388">
        <v>7236</v>
      </c>
      <c r="H8" s="388">
        <v>7236</v>
      </c>
      <c r="I8" s="377">
        <v>7026</v>
      </c>
    </row>
    <row r="9" spans="1:9" ht="12.75">
      <c r="A9" s="59" t="s">
        <v>192</v>
      </c>
      <c r="B9" s="60" t="s">
        <v>199</v>
      </c>
      <c r="C9" s="377"/>
      <c r="D9" s="377"/>
      <c r="E9" s="377"/>
      <c r="F9" s="60" t="s">
        <v>335</v>
      </c>
      <c r="G9" s="384">
        <v>50028</v>
      </c>
      <c r="H9" s="384">
        <v>48543</v>
      </c>
      <c r="I9" s="385">
        <v>69780</v>
      </c>
    </row>
    <row r="10" spans="1:9" ht="12.75">
      <c r="A10" s="59" t="s">
        <v>193</v>
      </c>
      <c r="B10" s="60" t="s">
        <v>409</v>
      </c>
      <c r="C10" s="377">
        <v>42644</v>
      </c>
      <c r="D10" s="377">
        <v>56415</v>
      </c>
      <c r="E10" s="377">
        <v>56415</v>
      </c>
      <c r="F10" s="60" t="s">
        <v>410</v>
      </c>
      <c r="G10" s="384">
        <v>25220</v>
      </c>
      <c r="H10" s="384">
        <v>33170</v>
      </c>
      <c r="I10" s="385">
        <v>18807</v>
      </c>
    </row>
    <row r="11" spans="1:9" ht="12.75">
      <c r="A11" s="59" t="s">
        <v>194</v>
      </c>
      <c r="B11" s="60" t="s">
        <v>264</v>
      </c>
      <c r="C11" s="377"/>
      <c r="D11" s="377"/>
      <c r="E11" s="377">
        <v>0</v>
      </c>
      <c r="F11" s="60" t="s">
        <v>337</v>
      </c>
      <c r="G11" s="384">
        <v>11355</v>
      </c>
      <c r="H11" s="384">
        <v>16092</v>
      </c>
      <c r="I11" s="385">
        <v>12525</v>
      </c>
    </row>
    <row r="12" spans="1:9" ht="12.75">
      <c r="A12" s="59" t="s">
        <v>365</v>
      </c>
      <c r="B12" s="60" t="s">
        <v>411</v>
      </c>
      <c r="C12" s="377">
        <v>10871</v>
      </c>
      <c r="D12" s="377">
        <v>10871</v>
      </c>
      <c r="E12" s="377">
        <v>17476</v>
      </c>
      <c r="F12" s="60" t="s">
        <v>170</v>
      </c>
      <c r="G12" s="384"/>
      <c r="H12" s="384"/>
      <c r="I12" s="385"/>
    </row>
    <row r="13" spans="1:9" ht="12.75">
      <c r="A13" s="59" t="s">
        <v>388</v>
      </c>
      <c r="B13" s="60" t="s">
        <v>412</v>
      </c>
      <c r="C13" s="377"/>
      <c r="D13" s="377"/>
      <c r="E13" s="377"/>
      <c r="F13" s="60"/>
      <c r="G13" s="384"/>
      <c r="H13" s="384"/>
      <c r="I13" s="385"/>
    </row>
    <row r="14" spans="1:9" ht="12.75">
      <c r="A14" s="59" t="s">
        <v>413</v>
      </c>
      <c r="B14" s="60"/>
      <c r="C14" s="377"/>
      <c r="D14" s="377"/>
      <c r="E14" s="377"/>
      <c r="F14" s="60"/>
      <c r="G14" s="384"/>
      <c r="H14" s="384"/>
      <c r="I14" s="385"/>
    </row>
    <row r="15" spans="1:9" ht="12.75">
      <c r="A15" s="59" t="s">
        <v>414</v>
      </c>
      <c r="B15" s="60"/>
      <c r="C15" s="377"/>
      <c r="D15" s="377"/>
      <c r="E15" s="377"/>
      <c r="F15" s="60"/>
      <c r="G15" s="384"/>
      <c r="H15" s="384"/>
      <c r="I15" s="385"/>
    </row>
    <row r="16" spans="1:9" ht="12.75">
      <c r="A16" s="59" t="s">
        <v>415</v>
      </c>
      <c r="B16" s="60"/>
      <c r="C16" s="377"/>
      <c r="D16" s="377"/>
      <c r="E16" s="377"/>
      <c r="F16" s="60"/>
      <c r="G16" s="384"/>
      <c r="H16" s="384"/>
      <c r="I16" s="385"/>
    </row>
    <row r="17" spans="1:9" ht="12.75">
      <c r="A17" s="59" t="s">
        <v>289</v>
      </c>
      <c r="B17" s="60"/>
      <c r="C17" s="377"/>
      <c r="D17" s="377"/>
      <c r="E17" s="377"/>
      <c r="F17" s="60"/>
      <c r="G17" s="384"/>
      <c r="H17" s="384"/>
      <c r="I17" s="385"/>
    </row>
    <row r="18" spans="1:9" ht="13.5" thickBot="1">
      <c r="A18" s="61" t="s">
        <v>416</v>
      </c>
      <c r="B18" s="62"/>
      <c r="C18" s="378"/>
      <c r="D18" s="378"/>
      <c r="E18" s="378"/>
      <c r="F18" s="62"/>
      <c r="G18" s="386"/>
      <c r="H18" s="386"/>
      <c r="I18" s="387"/>
    </row>
    <row r="19" spans="1:9" ht="13.5" thickBot="1">
      <c r="A19" s="263" t="s">
        <v>417</v>
      </c>
      <c r="B19" s="264" t="s">
        <v>418</v>
      </c>
      <c r="C19" s="389">
        <f>SUM(C7:C18)</f>
        <v>107198</v>
      </c>
      <c r="D19" s="389">
        <f>SUM(D7:D18)</f>
        <v>120969</v>
      </c>
      <c r="E19" s="389">
        <f>SUM(E7:E18)</f>
        <v>124095</v>
      </c>
      <c r="F19" s="264" t="s">
        <v>419</v>
      </c>
      <c r="G19" s="389">
        <f>SUM(G7:G18)</f>
        <v>121012</v>
      </c>
      <c r="H19" s="389">
        <f>SUM(H7:H18)</f>
        <v>134783</v>
      </c>
      <c r="I19" s="389">
        <f>SUM(I7:I18)</f>
        <v>138518</v>
      </c>
    </row>
    <row r="20" spans="1:9" ht="12.75">
      <c r="A20" s="55" t="s">
        <v>420</v>
      </c>
      <c r="B20" s="56" t="s">
        <v>421</v>
      </c>
      <c r="C20" s="376">
        <v>19295</v>
      </c>
      <c r="D20" s="376">
        <v>19295</v>
      </c>
      <c r="E20" s="376">
        <v>19295</v>
      </c>
      <c r="F20" s="56" t="s">
        <v>368</v>
      </c>
      <c r="G20" s="382"/>
      <c r="H20" s="382"/>
      <c r="I20" s="383"/>
    </row>
    <row r="21" spans="1:9" ht="12.75">
      <c r="A21" s="59" t="s">
        <v>422</v>
      </c>
      <c r="B21" s="60" t="s">
        <v>423</v>
      </c>
      <c r="C21" s="377"/>
      <c r="D21" s="377"/>
      <c r="E21" s="377"/>
      <c r="F21" s="60" t="s">
        <v>369</v>
      </c>
      <c r="G21" s="384"/>
      <c r="H21" s="384"/>
      <c r="I21" s="385"/>
    </row>
    <row r="22" spans="1:9" ht="12.75">
      <c r="A22" s="59" t="s">
        <v>424</v>
      </c>
      <c r="B22" s="60" t="s">
        <v>300</v>
      </c>
      <c r="C22" s="377"/>
      <c r="D22" s="377"/>
      <c r="E22" s="377"/>
      <c r="F22" s="60" t="s">
        <v>370</v>
      </c>
      <c r="G22" s="384"/>
      <c r="H22" s="384"/>
      <c r="I22" s="385"/>
    </row>
    <row r="23" spans="1:9" ht="12.75">
      <c r="A23" s="59" t="s">
        <v>425</v>
      </c>
      <c r="B23" s="60" t="s">
        <v>302</v>
      </c>
      <c r="C23" s="377"/>
      <c r="D23" s="377"/>
      <c r="E23" s="377"/>
      <c r="F23" s="60" t="s">
        <v>371</v>
      </c>
      <c r="G23" s="384"/>
      <c r="H23" s="384"/>
      <c r="I23" s="385"/>
    </row>
    <row r="24" spans="1:9" ht="12.75">
      <c r="A24" s="59" t="s">
        <v>426</v>
      </c>
      <c r="B24" s="60" t="s">
        <v>427</v>
      </c>
      <c r="C24" s="377"/>
      <c r="D24" s="377"/>
      <c r="E24" s="377"/>
      <c r="F24" s="60" t="s">
        <v>372</v>
      </c>
      <c r="G24" s="384"/>
      <c r="H24" s="384"/>
      <c r="I24" s="385"/>
    </row>
    <row r="25" spans="1:9" ht="12.75">
      <c r="A25" s="59" t="s">
        <v>428</v>
      </c>
      <c r="B25" s="60" t="s">
        <v>429</v>
      </c>
      <c r="C25" s="377"/>
      <c r="D25" s="377"/>
      <c r="E25" s="377"/>
      <c r="F25" s="60" t="s">
        <v>430</v>
      </c>
      <c r="G25" s="384"/>
      <c r="H25" s="384"/>
      <c r="I25" s="385"/>
    </row>
    <row r="26" spans="1:9" ht="12.75">
      <c r="A26" s="59" t="s">
        <v>431</v>
      </c>
      <c r="B26" s="60" t="s">
        <v>432</v>
      </c>
      <c r="C26" s="377"/>
      <c r="D26" s="377"/>
      <c r="E26" s="377"/>
      <c r="F26" s="60" t="s">
        <v>433</v>
      </c>
      <c r="G26" s="384"/>
      <c r="H26" s="384"/>
      <c r="I26" s="385"/>
    </row>
    <row r="27" spans="1:9" ht="12.75">
      <c r="A27" s="59" t="s">
        <v>434</v>
      </c>
      <c r="B27" s="60"/>
      <c r="C27" s="377"/>
      <c r="D27" s="377"/>
      <c r="E27" s="377"/>
      <c r="F27" s="60" t="s">
        <v>435</v>
      </c>
      <c r="G27" s="384"/>
      <c r="H27" s="384"/>
      <c r="I27" s="385"/>
    </row>
    <row r="28" spans="1:9" ht="12.75">
      <c r="A28" s="59" t="s">
        <v>436</v>
      </c>
      <c r="B28" s="60"/>
      <c r="C28" s="377"/>
      <c r="D28" s="377"/>
      <c r="E28" s="377"/>
      <c r="F28" s="60" t="s">
        <v>378</v>
      </c>
      <c r="G28" s="384"/>
      <c r="H28" s="384"/>
      <c r="I28" s="385"/>
    </row>
    <row r="29" spans="1:9" ht="12.75">
      <c r="A29" s="59" t="s">
        <v>437</v>
      </c>
      <c r="B29" s="60"/>
      <c r="C29" s="377"/>
      <c r="D29" s="377"/>
      <c r="E29" s="377"/>
      <c r="F29" s="60"/>
      <c r="G29" s="384"/>
      <c r="H29" s="384"/>
      <c r="I29" s="385"/>
    </row>
    <row r="30" spans="1:9" ht="13.5" thickBot="1">
      <c r="A30" s="61" t="s">
        <v>438</v>
      </c>
      <c r="B30" s="62"/>
      <c r="C30" s="378"/>
      <c r="D30" s="378"/>
      <c r="E30" s="378"/>
      <c r="F30" s="62"/>
      <c r="G30" s="386"/>
      <c r="H30" s="386"/>
      <c r="I30" s="387"/>
    </row>
    <row r="31" spans="1:9" ht="13.5" thickBot="1">
      <c r="A31" s="263" t="s">
        <v>439</v>
      </c>
      <c r="B31" s="264" t="s">
        <v>440</v>
      </c>
      <c r="C31" s="389">
        <f>SUM(C20:C30)</f>
        <v>19295</v>
      </c>
      <c r="D31" s="389">
        <f>SUM(D20:D30)</f>
        <v>19295</v>
      </c>
      <c r="E31" s="389">
        <f>SUM(E20:E30)</f>
        <v>19295</v>
      </c>
      <c r="F31" s="264" t="s">
        <v>441</v>
      </c>
      <c r="G31" s="389">
        <f>SUM(G20:G30)</f>
        <v>0</v>
      </c>
      <c r="H31" s="389">
        <f>SUM(H20:H30)</f>
        <v>0</v>
      </c>
      <c r="I31" s="389">
        <f>SUM(I20:I30)</f>
        <v>0</v>
      </c>
    </row>
    <row r="32" spans="1:9" ht="13.5" thickBot="1">
      <c r="A32" s="263"/>
      <c r="B32" s="264" t="s">
        <v>617</v>
      </c>
      <c r="C32" s="389"/>
      <c r="D32" s="389"/>
      <c r="E32" s="389">
        <v>-837</v>
      </c>
      <c r="F32" s="264" t="s">
        <v>618</v>
      </c>
      <c r="G32" s="389"/>
      <c r="H32" s="389"/>
      <c r="I32" s="389">
        <v>-25548</v>
      </c>
    </row>
    <row r="33" spans="1:9" ht="13.5" thickBot="1">
      <c r="A33" s="261" t="s">
        <v>442</v>
      </c>
      <c r="B33" s="265" t="s">
        <v>443</v>
      </c>
      <c r="C33" s="266">
        <f>C19+C31+C32</f>
        <v>126493</v>
      </c>
      <c r="D33" s="266">
        <f>D19+D31+D32</f>
        <v>140264</v>
      </c>
      <c r="E33" s="266">
        <f>E19+E31+E32</f>
        <v>142553</v>
      </c>
      <c r="F33" s="265" t="s">
        <v>444</v>
      </c>
      <c r="G33" s="390">
        <f>G19+G31+G32</f>
        <v>121012</v>
      </c>
      <c r="H33" s="390">
        <f>H19+H31+H32</f>
        <v>134783</v>
      </c>
      <c r="I33" s="390">
        <f>I19+I31+I32</f>
        <v>112970</v>
      </c>
    </row>
    <row r="34" spans="1:9" ht="13.5" thickBot="1">
      <c r="A34" s="54" t="s">
        <v>445</v>
      </c>
      <c r="B34" s="63" t="s">
        <v>446</v>
      </c>
      <c r="C34" s="63"/>
      <c r="D34" s="63"/>
      <c r="E34" s="83"/>
      <c r="F34" s="63" t="s">
        <v>447</v>
      </c>
      <c r="G34" s="63"/>
      <c r="H34" s="63"/>
      <c r="I34" s="83">
        <f>E33-I33</f>
        <v>29583</v>
      </c>
    </row>
    <row r="35" spans="1:9" ht="12.75">
      <c r="A35" s="51"/>
      <c r="B35" s="52"/>
      <c r="C35" s="52"/>
      <c r="D35" s="52"/>
      <c r="E35" s="79"/>
      <c r="F35" s="52"/>
      <c r="G35" s="52"/>
      <c r="H35" s="52"/>
      <c r="I35" s="79"/>
    </row>
    <row r="36" spans="1:9" ht="12.75">
      <c r="A36" s="51"/>
      <c r="B36" s="52"/>
      <c r="C36" s="52"/>
      <c r="D36" s="52"/>
      <c r="E36" s="79"/>
      <c r="F36" s="52"/>
      <c r="G36" s="52"/>
      <c r="H36" s="52"/>
      <c r="I36" s="79"/>
    </row>
    <row r="37" spans="1:9" ht="12.75">
      <c r="A37" s="51"/>
      <c r="B37" s="52"/>
      <c r="C37" s="52"/>
      <c r="D37" s="52"/>
      <c r="E37" s="79"/>
      <c r="F37" s="52"/>
      <c r="G37" s="52"/>
      <c r="H37" s="52"/>
      <c r="I37" s="79"/>
    </row>
    <row r="38" spans="1:9" ht="12.75">
      <c r="A38" s="426" t="s">
        <v>448</v>
      </c>
      <c r="B38" s="426"/>
      <c r="C38" s="426"/>
      <c r="D38" s="426"/>
      <c r="E38" s="426"/>
      <c r="F38" s="426"/>
      <c r="G38" s="426"/>
      <c r="H38" s="426"/>
      <c r="I38" s="426"/>
    </row>
    <row r="39" spans="1:9" ht="12.75">
      <c r="A39" s="426" t="s">
        <v>598</v>
      </c>
      <c r="B39" s="426"/>
      <c r="C39" s="426"/>
      <c r="D39" s="426"/>
      <c r="E39" s="426"/>
      <c r="F39" s="426"/>
      <c r="G39" s="426"/>
      <c r="H39" s="426"/>
      <c r="I39" s="426"/>
    </row>
    <row r="40" spans="1:9" ht="13.5" thickBot="1">
      <c r="A40" s="53"/>
      <c r="B40" s="53"/>
      <c r="C40" s="53"/>
      <c r="D40" s="53"/>
      <c r="E40" s="80"/>
      <c r="F40" s="53"/>
      <c r="G40" s="53"/>
      <c r="H40" s="53"/>
      <c r="I40" s="85" t="s">
        <v>405</v>
      </c>
    </row>
    <row r="41" spans="1:9" ht="13.5" thickBot="1">
      <c r="A41" s="261"/>
      <c r="B41" s="428" t="s">
        <v>406</v>
      </c>
      <c r="C41" s="428"/>
      <c r="D41" s="428"/>
      <c r="E41" s="428"/>
      <c r="F41" s="428" t="s">
        <v>407</v>
      </c>
      <c r="G41" s="428"/>
      <c r="H41" s="428"/>
      <c r="I41" s="428"/>
    </row>
    <row r="42" spans="1:9" ht="13.5" thickBot="1">
      <c r="A42" s="261" t="s">
        <v>211</v>
      </c>
      <c r="B42" s="261" t="s">
        <v>152</v>
      </c>
      <c r="C42" s="261" t="s">
        <v>626</v>
      </c>
      <c r="D42" s="261" t="s">
        <v>627</v>
      </c>
      <c r="E42" s="262" t="s">
        <v>628</v>
      </c>
      <c r="F42" s="261" t="s">
        <v>152</v>
      </c>
      <c r="G42" s="261" t="s">
        <v>626</v>
      </c>
      <c r="H42" s="261" t="s">
        <v>627</v>
      </c>
      <c r="I42" s="262" t="s">
        <v>628</v>
      </c>
    </row>
    <row r="43" spans="1:9" ht="12.75">
      <c r="A43" s="55" t="s">
        <v>190</v>
      </c>
      <c r="B43" s="56" t="s">
        <v>23</v>
      </c>
      <c r="C43" s="376"/>
      <c r="D43" s="376"/>
      <c r="E43" s="376"/>
      <c r="F43" s="56" t="s">
        <v>349</v>
      </c>
      <c r="G43" s="382"/>
      <c r="H43" s="382"/>
      <c r="I43" s="383">
        <v>2899</v>
      </c>
    </row>
    <row r="44" spans="1:9" ht="12.75">
      <c r="A44" s="59" t="s">
        <v>191</v>
      </c>
      <c r="B44" s="60" t="s">
        <v>449</v>
      </c>
      <c r="C44" s="377"/>
      <c r="D44" s="377"/>
      <c r="E44" s="377"/>
      <c r="F44" s="60" t="s">
        <v>350</v>
      </c>
      <c r="G44" s="384">
        <v>22665</v>
      </c>
      <c r="H44" s="384">
        <v>22665</v>
      </c>
      <c r="I44" s="385">
        <v>31502</v>
      </c>
    </row>
    <row r="45" spans="1:9" ht="12.75">
      <c r="A45" s="59" t="s">
        <v>192</v>
      </c>
      <c r="B45" s="60" t="s">
        <v>450</v>
      </c>
      <c r="C45" s="377"/>
      <c r="D45" s="377"/>
      <c r="E45" s="377"/>
      <c r="F45" s="60" t="s">
        <v>351</v>
      </c>
      <c r="G45" s="384"/>
      <c r="H45" s="384"/>
      <c r="I45" s="385"/>
    </row>
    <row r="46" spans="1:9" ht="12.75">
      <c r="A46" s="59" t="s">
        <v>193</v>
      </c>
      <c r="B46" s="60" t="s">
        <v>250</v>
      </c>
      <c r="C46" s="377"/>
      <c r="D46" s="377"/>
      <c r="E46" s="377"/>
      <c r="F46" s="60" t="s">
        <v>352</v>
      </c>
      <c r="G46" s="384"/>
      <c r="H46" s="384"/>
      <c r="I46" s="385"/>
    </row>
    <row r="47" spans="1:9" ht="12.75">
      <c r="A47" s="59" t="s">
        <v>194</v>
      </c>
      <c r="B47" s="60" t="s">
        <v>20</v>
      </c>
      <c r="C47" s="377"/>
      <c r="D47" s="377"/>
      <c r="E47" s="377"/>
      <c r="F47" s="60" t="s">
        <v>451</v>
      </c>
      <c r="G47" s="384"/>
      <c r="H47" s="384"/>
      <c r="I47" s="385"/>
    </row>
    <row r="48" spans="1:9" ht="12.75">
      <c r="A48" s="59" t="s">
        <v>365</v>
      </c>
      <c r="B48" s="60" t="s">
        <v>452</v>
      </c>
      <c r="C48" s="377"/>
      <c r="D48" s="377"/>
      <c r="E48" s="377"/>
      <c r="F48" s="60" t="s">
        <v>453</v>
      </c>
      <c r="G48" s="384"/>
      <c r="H48" s="384"/>
      <c r="I48" s="385"/>
    </row>
    <row r="49" spans="1:9" ht="12.75">
      <c r="A49" s="59" t="s">
        <v>388</v>
      </c>
      <c r="B49" s="60" t="s">
        <v>185</v>
      </c>
      <c r="C49" s="377">
        <v>17184</v>
      </c>
      <c r="D49" s="377">
        <v>17184</v>
      </c>
      <c r="E49" s="377">
        <v>17103</v>
      </c>
      <c r="F49" s="60" t="s">
        <v>356</v>
      </c>
      <c r="G49" s="384"/>
      <c r="H49" s="384"/>
      <c r="I49" s="385">
        <v>0</v>
      </c>
    </row>
    <row r="50" spans="1:9" ht="12.75">
      <c r="A50" s="59" t="s">
        <v>413</v>
      </c>
      <c r="B50" s="60" t="s">
        <v>454</v>
      </c>
      <c r="C50" s="377"/>
      <c r="D50" s="377"/>
      <c r="E50" s="377"/>
      <c r="F50" s="60" t="s">
        <v>170</v>
      </c>
      <c r="G50" s="384"/>
      <c r="H50" s="384"/>
      <c r="I50" s="385"/>
    </row>
    <row r="51" spans="1:9" ht="12.75">
      <c r="A51" s="59" t="s">
        <v>414</v>
      </c>
      <c r="B51" s="60" t="s">
        <v>455</v>
      </c>
      <c r="C51" s="377"/>
      <c r="D51" s="377"/>
      <c r="E51" s="377"/>
      <c r="F51" s="60"/>
      <c r="G51" s="384"/>
      <c r="H51" s="384"/>
      <c r="I51" s="385"/>
    </row>
    <row r="52" spans="1:9" ht="13.5" thickBot="1">
      <c r="A52" s="61" t="s">
        <v>415</v>
      </c>
      <c r="B52" s="62"/>
      <c r="C52" s="378"/>
      <c r="D52" s="378"/>
      <c r="E52" s="378"/>
      <c r="F52" s="62"/>
      <c r="G52" s="386"/>
      <c r="H52" s="386"/>
      <c r="I52" s="387"/>
    </row>
    <row r="53" spans="1:9" ht="13.5" thickBot="1">
      <c r="A53" s="298" t="s">
        <v>289</v>
      </c>
      <c r="B53" s="299" t="s">
        <v>456</v>
      </c>
      <c r="C53" s="379">
        <f>C43+C44+C45+C46+C47+C48+C49+C50+C51</f>
        <v>17184</v>
      </c>
      <c r="D53" s="379">
        <f>D43+D44+D45+D46+D47+D48+D49+D50+D51</f>
        <v>17184</v>
      </c>
      <c r="E53" s="379">
        <f>E43+E44+E45+E46+E47+E48+E49+E50+E51</f>
        <v>17103</v>
      </c>
      <c r="F53" s="299" t="s">
        <v>419</v>
      </c>
      <c r="G53" s="379">
        <f>G43+G44+G45+G46+G47+G48+G49+G50</f>
        <v>22665</v>
      </c>
      <c r="H53" s="379">
        <f>H43+H44+H45+H46+H47+H48+H49+H50</f>
        <v>22665</v>
      </c>
      <c r="I53" s="379">
        <f>I43+I44+I45+I46+I47+I48+I49+I50</f>
        <v>34401</v>
      </c>
    </row>
    <row r="54" spans="1:9" ht="12.75">
      <c r="A54" s="55" t="s">
        <v>416</v>
      </c>
      <c r="B54" s="56" t="s">
        <v>457</v>
      </c>
      <c r="C54" s="376"/>
      <c r="D54" s="376"/>
      <c r="E54" s="376">
        <v>0</v>
      </c>
      <c r="F54" s="56" t="s">
        <v>368</v>
      </c>
      <c r="G54" s="382"/>
      <c r="H54" s="382"/>
      <c r="I54" s="383"/>
    </row>
    <row r="55" spans="1:9" ht="12.75">
      <c r="A55" s="59" t="s">
        <v>417</v>
      </c>
      <c r="B55" s="60" t="s">
        <v>300</v>
      </c>
      <c r="C55" s="377"/>
      <c r="D55" s="377"/>
      <c r="E55" s="377"/>
      <c r="F55" s="60" t="s">
        <v>381</v>
      </c>
      <c r="G55" s="384"/>
      <c r="H55" s="384"/>
      <c r="I55" s="385"/>
    </row>
    <row r="56" spans="1:9" ht="12.75">
      <c r="A56" s="59" t="s">
        <v>420</v>
      </c>
      <c r="B56" s="60" t="s">
        <v>315</v>
      </c>
      <c r="C56" s="377"/>
      <c r="D56" s="377"/>
      <c r="E56" s="377"/>
      <c r="F56" s="60" t="s">
        <v>370</v>
      </c>
      <c r="G56" s="384"/>
      <c r="H56" s="384"/>
      <c r="I56" s="385">
        <v>0</v>
      </c>
    </row>
    <row r="57" spans="1:9" ht="12.75">
      <c r="A57" s="59" t="s">
        <v>422</v>
      </c>
      <c r="B57" s="60" t="s">
        <v>458</v>
      </c>
      <c r="C57" s="377"/>
      <c r="D57" s="377"/>
      <c r="E57" s="377"/>
      <c r="F57" s="60" t="s">
        <v>371</v>
      </c>
      <c r="G57" s="384"/>
      <c r="H57" s="384"/>
      <c r="I57" s="385"/>
    </row>
    <row r="58" spans="1:9" ht="12.75">
      <c r="A58" s="59" t="s">
        <v>424</v>
      </c>
      <c r="B58" s="60" t="s">
        <v>304</v>
      </c>
      <c r="C58" s="377"/>
      <c r="D58" s="377"/>
      <c r="E58" s="377"/>
      <c r="F58" s="60" t="s">
        <v>372</v>
      </c>
      <c r="G58" s="384"/>
      <c r="H58" s="384"/>
      <c r="I58" s="385"/>
    </row>
    <row r="59" spans="1:9" ht="12.75">
      <c r="A59" s="59" t="s">
        <v>425</v>
      </c>
      <c r="B59" s="60" t="s">
        <v>459</v>
      </c>
      <c r="C59" s="377"/>
      <c r="D59" s="377"/>
      <c r="E59" s="377"/>
      <c r="F59" s="60" t="s">
        <v>460</v>
      </c>
      <c r="G59" s="384"/>
      <c r="H59" s="384"/>
      <c r="I59" s="385"/>
    </row>
    <row r="60" spans="1:9" ht="12.75">
      <c r="A60" s="59" t="s">
        <v>426</v>
      </c>
      <c r="B60" s="60" t="s">
        <v>308</v>
      </c>
      <c r="C60" s="377"/>
      <c r="D60" s="377"/>
      <c r="E60" s="377"/>
      <c r="F60" s="60" t="s">
        <v>435</v>
      </c>
      <c r="G60" s="384"/>
      <c r="H60" s="384"/>
      <c r="I60" s="385"/>
    </row>
    <row r="61" spans="1:9" ht="12.75">
      <c r="A61" s="59" t="s">
        <v>428</v>
      </c>
      <c r="B61" s="60" t="s">
        <v>461</v>
      </c>
      <c r="C61" s="377"/>
      <c r="D61" s="377"/>
      <c r="E61" s="377"/>
      <c r="F61" s="60" t="s">
        <v>387</v>
      </c>
      <c r="G61" s="384"/>
      <c r="H61" s="384"/>
      <c r="I61" s="385"/>
    </row>
    <row r="62" spans="1:9" ht="12.75">
      <c r="A62" s="59" t="s">
        <v>431</v>
      </c>
      <c r="B62" s="60"/>
      <c r="C62" s="377"/>
      <c r="D62" s="377"/>
      <c r="E62" s="377"/>
      <c r="F62" s="60"/>
      <c r="G62" s="384"/>
      <c r="H62" s="384"/>
      <c r="I62" s="385"/>
    </row>
    <row r="63" spans="1:9" ht="13.5" thickBot="1">
      <c r="A63" s="61" t="s">
        <v>434</v>
      </c>
      <c r="B63" s="62"/>
      <c r="C63" s="378"/>
      <c r="D63" s="378"/>
      <c r="E63" s="378"/>
      <c r="F63" s="62"/>
      <c r="G63" s="386"/>
      <c r="H63" s="386"/>
      <c r="I63" s="387"/>
    </row>
    <row r="64" spans="1:9" ht="13.5" thickBot="1">
      <c r="A64" s="298" t="s">
        <v>436</v>
      </c>
      <c r="B64" s="299" t="s">
        <v>462</v>
      </c>
      <c r="C64" s="379"/>
      <c r="D64" s="379"/>
      <c r="E64" s="379">
        <f>E55+E56+E57+E58+E59+E60+E61</f>
        <v>0</v>
      </c>
      <c r="F64" s="299" t="s">
        <v>463</v>
      </c>
      <c r="G64" s="379"/>
      <c r="H64" s="379"/>
      <c r="I64" s="379">
        <f>I54+I55+I56+I57+I58+I59+I60+I61</f>
        <v>0</v>
      </c>
    </row>
    <row r="65" spans="1:9" ht="13.5" thickBot="1">
      <c r="A65" s="296" t="s">
        <v>437</v>
      </c>
      <c r="B65" s="297" t="s">
        <v>464</v>
      </c>
      <c r="C65" s="380">
        <f>C53+C54+C64</f>
        <v>17184</v>
      </c>
      <c r="D65" s="380">
        <f>D53+D54+D64</f>
        <v>17184</v>
      </c>
      <c r="E65" s="380">
        <f>E53+E54+E64</f>
        <v>17103</v>
      </c>
      <c r="F65" s="297" t="s">
        <v>465</v>
      </c>
      <c r="G65" s="380">
        <f>G53+G64</f>
        <v>22665</v>
      </c>
      <c r="H65" s="380">
        <f>H53+H64</f>
        <v>22665</v>
      </c>
      <c r="I65" s="380">
        <f>I53+I64</f>
        <v>34401</v>
      </c>
    </row>
    <row r="66" spans="1:9" ht="13.5" thickBot="1">
      <c r="A66" s="64" t="s">
        <v>438</v>
      </c>
      <c r="B66" s="65" t="s">
        <v>446</v>
      </c>
      <c r="C66" s="381"/>
      <c r="D66" s="381"/>
      <c r="E66" s="381">
        <f>I65-E65</f>
        <v>17298</v>
      </c>
      <c r="F66" s="65" t="s">
        <v>447</v>
      </c>
      <c r="G66" s="381"/>
      <c r="H66" s="381"/>
      <c r="I66" s="381"/>
    </row>
    <row r="69" spans="2:5" ht="12.75">
      <c r="B69" s="330" t="s">
        <v>447</v>
      </c>
      <c r="C69" s="330"/>
      <c r="D69" s="330"/>
      <c r="E69" s="331">
        <f>I34</f>
        <v>29583</v>
      </c>
    </row>
    <row r="70" spans="2:5" ht="12.75">
      <c r="B70" s="332" t="s">
        <v>446</v>
      </c>
      <c r="C70" s="332"/>
      <c r="D70" s="332"/>
      <c r="E70" s="331">
        <f>E66</f>
        <v>17298</v>
      </c>
    </row>
    <row r="71" spans="2:5" ht="12.75">
      <c r="B71" s="333" t="s">
        <v>620</v>
      </c>
      <c r="C71" s="333"/>
      <c r="D71" s="333"/>
      <c r="E71" s="331">
        <f>E69-E70</f>
        <v>12285</v>
      </c>
    </row>
  </sheetData>
  <sheetProtection/>
  <mergeCells count="8">
    <mergeCell ref="A38:I38"/>
    <mergeCell ref="A39:I39"/>
    <mergeCell ref="B41:E41"/>
    <mergeCell ref="F41:I41"/>
    <mergeCell ref="A2:I2"/>
    <mergeCell ref="A3:I3"/>
    <mergeCell ref="B5:E5"/>
    <mergeCell ref="F5:I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
&amp;R&amp;"Times New Roman,Félkövér"&amp;12 2. számú melléklet</oddHead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7">
    <tabColor indexed="10"/>
  </sheetPr>
  <dimension ref="A1:I71"/>
  <sheetViews>
    <sheetView view="pageBreakPreview" zoomScaleSheetLayoutView="100" workbookViewId="0" topLeftCell="A1">
      <selection activeCell="C82" sqref="C82"/>
    </sheetView>
  </sheetViews>
  <sheetFormatPr defaultColWidth="9.00390625" defaultRowHeight="12.75"/>
  <cols>
    <col min="2" max="2" width="38.75390625" style="0" customWidth="1"/>
    <col min="3" max="4" width="10.75390625" style="0" customWidth="1"/>
    <col min="5" max="5" width="10.75390625" style="84" customWidth="1"/>
    <col min="6" max="6" width="38.75390625" style="0" customWidth="1"/>
    <col min="7" max="8" width="10.75390625" style="0" customWidth="1"/>
    <col min="9" max="9" width="10.75390625" style="84" customWidth="1"/>
  </cols>
  <sheetData>
    <row r="1" spans="1:9" ht="12.75">
      <c r="A1" s="51"/>
      <c r="B1" s="52"/>
      <c r="C1" s="52"/>
      <c r="D1" s="52"/>
      <c r="E1" s="79"/>
      <c r="F1" s="52"/>
      <c r="G1" s="52"/>
      <c r="H1" s="52"/>
      <c r="I1" s="79"/>
    </row>
    <row r="2" spans="1:9" ht="12.75">
      <c r="A2" s="426" t="s">
        <v>404</v>
      </c>
      <c r="B2" s="426"/>
      <c r="C2" s="426"/>
      <c r="D2" s="426"/>
      <c r="E2" s="426"/>
      <c r="F2" s="426"/>
      <c r="G2" s="426"/>
      <c r="H2" s="426"/>
      <c r="I2" s="426"/>
    </row>
    <row r="3" spans="1:9" ht="12.75">
      <c r="A3" s="426" t="s">
        <v>599</v>
      </c>
      <c r="B3" s="427"/>
      <c r="C3" s="427"/>
      <c r="D3" s="427"/>
      <c r="E3" s="427"/>
      <c r="F3" s="427"/>
      <c r="G3" s="427"/>
      <c r="H3" s="427"/>
      <c r="I3" s="427"/>
    </row>
    <row r="4" spans="1:9" ht="13.5" thickBot="1">
      <c r="A4" s="53"/>
      <c r="B4" s="53"/>
      <c r="C4" s="53"/>
      <c r="D4" s="53"/>
      <c r="E4" s="80"/>
      <c r="F4" s="53"/>
      <c r="G4" s="53"/>
      <c r="H4" s="53"/>
      <c r="I4" s="85" t="s">
        <v>405</v>
      </c>
    </row>
    <row r="5" spans="1:9" ht="13.5" thickBot="1">
      <c r="A5" s="261"/>
      <c r="B5" s="428" t="s">
        <v>406</v>
      </c>
      <c r="C5" s="428"/>
      <c r="D5" s="428"/>
      <c r="E5" s="428"/>
      <c r="F5" s="428" t="s">
        <v>407</v>
      </c>
      <c r="G5" s="428"/>
      <c r="H5" s="428"/>
      <c r="I5" s="428"/>
    </row>
    <row r="6" spans="1:9" ht="13.5" thickBot="1">
      <c r="A6" s="261" t="s">
        <v>211</v>
      </c>
      <c r="B6" s="261" t="s">
        <v>152</v>
      </c>
      <c r="C6" s="261" t="s">
        <v>626</v>
      </c>
      <c r="D6" s="261" t="s">
        <v>627</v>
      </c>
      <c r="E6" s="262" t="s">
        <v>628</v>
      </c>
      <c r="F6" s="261" t="s">
        <v>152</v>
      </c>
      <c r="G6" s="261" t="s">
        <v>626</v>
      </c>
      <c r="H6" s="261" t="s">
        <v>627</v>
      </c>
      <c r="I6" s="262" t="s">
        <v>628</v>
      </c>
    </row>
    <row r="7" spans="1:9" ht="12.75">
      <c r="A7" s="55" t="s">
        <v>190</v>
      </c>
      <c r="B7" s="56" t="s">
        <v>17</v>
      </c>
      <c r="C7" s="363">
        <v>31220</v>
      </c>
      <c r="D7" s="363">
        <v>31220</v>
      </c>
      <c r="E7" s="363">
        <v>34633</v>
      </c>
      <c r="F7" s="56" t="s">
        <v>331</v>
      </c>
      <c r="G7" s="370">
        <v>11942</v>
      </c>
      <c r="H7" s="370">
        <v>14511</v>
      </c>
      <c r="I7" s="371">
        <v>14491</v>
      </c>
    </row>
    <row r="8" spans="1:9" ht="12.75" customHeight="1">
      <c r="A8" s="57" t="s">
        <v>191</v>
      </c>
      <c r="B8" s="58" t="s">
        <v>10</v>
      </c>
      <c r="C8" s="364">
        <v>21213</v>
      </c>
      <c r="D8" s="364">
        <v>21213</v>
      </c>
      <c r="E8" s="365">
        <v>14548</v>
      </c>
      <c r="F8" s="58" t="s">
        <v>408</v>
      </c>
      <c r="G8" s="364">
        <v>3225</v>
      </c>
      <c r="H8" s="364">
        <v>3225</v>
      </c>
      <c r="I8" s="365">
        <v>3137</v>
      </c>
    </row>
    <row r="9" spans="1:9" ht="12.75">
      <c r="A9" s="59" t="s">
        <v>192</v>
      </c>
      <c r="B9" s="60" t="s">
        <v>199</v>
      </c>
      <c r="C9" s="365"/>
      <c r="D9" s="365"/>
      <c r="E9" s="365"/>
      <c r="F9" s="60" t="s">
        <v>335</v>
      </c>
      <c r="G9" s="372">
        <v>43343</v>
      </c>
      <c r="H9" s="372">
        <v>42370</v>
      </c>
      <c r="I9" s="373">
        <v>64292</v>
      </c>
    </row>
    <row r="10" spans="1:9" ht="12.75">
      <c r="A10" s="59" t="s">
        <v>193</v>
      </c>
      <c r="B10" s="60" t="s">
        <v>409</v>
      </c>
      <c r="C10" s="365">
        <v>42644</v>
      </c>
      <c r="D10" s="365">
        <v>56415</v>
      </c>
      <c r="E10" s="365">
        <v>56415</v>
      </c>
      <c r="F10" s="60" t="s">
        <v>410</v>
      </c>
      <c r="G10" s="372">
        <v>25220</v>
      </c>
      <c r="H10" s="372">
        <v>33170</v>
      </c>
      <c r="I10" s="373">
        <v>18807</v>
      </c>
    </row>
    <row r="11" spans="1:9" ht="12.75">
      <c r="A11" s="59" t="s">
        <v>194</v>
      </c>
      <c r="B11" s="60" t="s">
        <v>264</v>
      </c>
      <c r="C11" s="365"/>
      <c r="D11" s="365"/>
      <c r="E11" s="365"/>
      <c r="F11" s="60" t="s">
        <v>337</v>
      </c>
      <c r="G11" s="372">
        <v>11355</v>
      </c>
      <c r="H11" s="372">
        <v>16092</v>
      </c>
      <c r="I11" s="373">
        <v>12525</v>
      </c>
    </row>
    <row r="12" spans="1:9" ht="12.75">
      <c r="A12" s="59" t="s">
        <v>365</v>
      </c>
      <c r="B12" s="60" t="s">
        <v>411</v>
      </c>
      <c r="C12" s="365">
        <v>10871</v>
      </c>
      <c r="D12" s="365">
        <v>10871</v>
      </c>
      <c r="E12" s="365">
        <v>17476</v>
      </c>
      <c r="F12" s="60" t="s">
        <v>170</v>
      </c>
      <c r="G12" s="372"/>
      <c r="H12" s="372"/>
      <c r="I12" s="373"/>
    </row>
    <row r="13" spans="1:9" ht="12.75">
      <c r="A13" s="59" t="s">
        <v>388</v>
      </c>
      <c r="B13" s="60" t="s">
        <v>412</v>
      </c>
      <c r="C13" s="365"/>
      <c r="D13" s="365"/>
      <c r="E13" s="365"/>
      <c r="F13" s="60"/>
      <c r="G13" s="372"/>
      <c r="H13" s="372"/>
      <c r="I13" s="373"/>
    </row>
    <row r="14" spans="1:9" ht="12.75">
      <c r="A14" s="59" t="s">
        <v>413</v>
      </c>
      <c r="B14" s="60"/>
      <c r="C14" s="365"/>
      <c r="D14" s="365"/>
      <c r="E14" s="365"/>
      <c r="F14" s="60"/>
      <c r="G14" s="372"/>
      <c r="H14" s="372"/>
      <c r="I14" s="373"/>
    </row>
    <row r="15" spans="1:9" ht="12.75">
      <c r="A15" s="59" t="s">
        <v>414</v>
      </c>
      <c r="B15" s="60"/>
      <c r="C15" s="365"/>
      <c r="D15" s="365"/>
      <c r="E15" s="365"/>
      <c r="F15" s="60"/>
      <c r="G15" s="372"/>
      <c r="H15" s="372"/>
      <c r="I15" s="373"/>
    </row>
    <row r="16" spans="1:9" ht="12.75">
      <c r="A16" s="59" t="s">
        <v>415</v>
      </c>
      <c r="B16" s="60"/>
      <c r="C16" s="365"/>
      <c r="D16" s="365"/>
      <c r="E16" s="365"/>
      <c r="F16" s="60"/>
      <c r="G16" s="372"/>
      <c r="H16" s="372"/>
      <c r="I16" s="373"/>
    </row>
    <row r="17" spans="1:9" ht="12.75">
      <c r="A17" s="59" t="s">
        <v>289</v>
      </c>
      <c r="B17" s="60"/>
      <c r="C17" s="365"/>
      <c r="D17" s="365"/>
      <c r="E17" s="365"/>
      <c r="F17" s="60"/>
      <c r="G17" s="372"/>
      <c r="H17" s="372"/>
      <c r="I17" s="373"/>
    </row>
    <row r="18" spans="1:9" ht="13.5" thickBot="1">
      <c r="A18" s="61" t="s">
        <v>416</v>
      </c>
      <c r="B18" s="62"/>
      <c r="C18" s="366"/>
      <c r="D18" s="366"/>
      <c r="E18" s="366"/>
      <c r="F18" s="62"/>
      <c r="G18" s="374"/>
      <c r="H18" s="374"/>
      <c r="I18" s="375"/>
    </row>
    <row r="19" spans="1:9" ht="13.5" thickBot="1">
      <c r="A19" s="263" t="s">
        <v>417</v>
      </c>
      <c r="B19" s="264" t="s">
        <v>418</v>
      </c>
      <c r="C19" s="367">
        <f>SUM(C7:C18)</f>
        <v>105948</v>
      </c>
      <c r="D19" s="367">
        <f>SUM(D7:D18)</f>
        <v>119719</v>
      </c>
      <c r="E19" s="367">
        <f>SUM(E7:E18)</f>
        <v>123072</v>
      </c>
      <c r="F19" s="264" t="s">
        <v>419</v>
      </c>
      <c r="G19" s="367">
        <f>SUM(G7:G18)</f>
        <v>95085</v>
      </c>
      <c r="H19" s="367">
        <f>SUM(H7:H18)</f>
        <v>109368</v>
      </c>
      <c r="I19" s="367">
        <f>SUM(I7:I18)</f>
        <v>113252</v>
      </c>
    </row>
    <row r="20" spans="1:9" ht="12.75">
      <c r="A20" s="55" t="s">
        <v>420</v>
      </c>
      <c r="B20" s="56" t="s">
        <v>421</v>
      </c>
      <c r="C20" s="363">
        <v>19291</v>
      </c>
      <c r="D20" s="363">
        <v>19291</v>
      </c>
      <c r="E20" s="363">
        <v>19291</v>
      </c>
      <c r="F20" s="56" t="s">
        <v>368</v>
      </c>
      <c r="G20" s="370"/>
      <c r="H20" s="370"/>
      <c r="I20" s="371"/>
    </row>
    <row r="21" spans="1:9" ht="12.75">
      <c r="A21" s="59" t="s">
        <v>422</v>
      </c>
      <c r="B21" s="60" t="s">
        <v>423</v>
      </c>
      <c r="C21" s="365"/>
      <c r="D21" s="365"/>
      <c r="E21" s="365"/>
      <c r="F21" s="60" t="s">
        <v>369</v>
      </c>
      <c r="G21" s="372"/>
      <c r="H21" s="372"/>
      <c r="I21" s="373"/>
    </row>
    <row r="22" spans="1:9" ht="12.75">
      <c r="A22" s="59" t="s">
        <v>424</v>
      </c>
      <c r="B22" s="60" t="s">
        <v>300</v>
      </c>
      <c r="C22" s="365"/>
      <c r="D22" s="365"/>
      <c r="E22" s="365"/>
      <c r="F22" s="60" t="s">
        <v>370</v>
      </c>
      <c r="G22" s="372"/>
      <c r="H22" s="372"/>
      <c r="I22" s="373"/>
    </row>
    <row r="23" spans="1:9" ht="12.75">
      <c r="A23" s="59" t="s">
        <v>425</v>
      </c>
      <c r="B23" s="60" t="s">
        <v>302</v>
      </c>
      <c r="C23" s="365"/>
      <c r="D23" s="365"/>
      <c r="E23" s="365"/>
      <c r="F23" s="60" t="s">
        <v>371</v>
      </c>
      <c r="G23" s="372"/>
      <c r="H23" s="372"/>
      <c r="I23" s="373"/>
    </row>
    <row r="24" spans="1:9" ht="12.75">
      <c r="A24" s="59" t="s">
        <v>426</v>
      </c>
      <c r="B24" s="60" t="s">
        <v>427</v>
      </c>
      <c r="C24" s="365"/>
      <c r="D24" s="365"/>
      <c r="E24" s="365"/>
      <c r="F24" s="60" t="s">
        <v>372</v>
      </c>
      <c r="G24" s="372"/>
      <c r="H24" s="372"/>
      <c r="I24" s="373"/>
    </row>
    <row r="25" spans="1:9" ht="12.75">
      <c r="A25" s="59" t="s">
        <v>428</v>
      </c>
      <c r="B25" s="60" t="s">
        <v>429</v>
      </c>
      <c r="C25" s="365"/>
      <c r="D25" s="365"/>
      <c r="E25" s="365"/>
      <c r="F25" s="60" t="s">
        <v>430</v>
      </c>
      <c r="G25" s="372"/>
      <c r="H25" s="372"/>
      <c r="I25" s="373"/>
    </row>
    <row r="26" spans="1:9" ht="12.75">
      <c r="A26" s="59" t="s">
        <v>431</v>
      </c>
      <c r="B26" s="60" t="s">
        <v>432</v>
      </c>
      <c r="C26" s="365"/>
      <c r="D26" s="365"/>
      <c r="E26" s="365"/>
      <c r="F26" s="60" t="s">
        <v>433</v>
      </c>
      <c r="G26" s="372"/>
      <c r="H26" s="372"/>
      <c r="I26" s="373"/>
    </row>
    <row r="27" spans="1:9" ht="12.75">
      <c r="A27" s="59" t="s">
        <v>434</v>
      </c>
      <c r="B27" s="60"/>
      <c r="C27" s="365"/>
      <c r="D27" s="365"/>
      <c r="E27" s="365"/>
      <c r="F27" s="60" t="s">
        <v>435</v>
      </c>
      <c r="G27" s="372"/>
      <c r="H27" s="372"/>
      <c r="I27" s="373"/>
    </row>
    <row r="28" spans="1:9" ht="12.75">
      <c r="A28" s="59" t="s">
        <v>436</v>
      </c>
      <c r="B28" s="60"/>
      <c r="C28" s="365"/>
      <c r="D28" s="365"/>
      <c r="E28" s="365"/>
      <c r="F28" s="60" t="s">
        <v>619</v>
      </c>
      <c r="G28" s="372">
        <v>24673</v>
      </c>
      <c r="H28" s="372">
        <v>24161</v>
      </c>
      <c r="I28" s="373">
        <v>24161</v>
      </c>
    </row>
    <row r="29" spans="1:9" ht="12.75">
      <c r="A29" s="59" t="s">
        <v>437</v>
      </c>
      <c r="B29" s="60"/>
      <c r="C29" s="365"/>
      <c r="D29" s="365"/>
      <c r="E29" s="365"/>
      <c r="F29" s="60" t="s">
        <v>378</v>
      </c>
      <c r="G29" s="372"/>
      <c r="H29" s="372"/>
      <c r="I29" s="373"/>
    </row>
    <row r="30" spans="1:9" ht="13.5" thickBot="1">
      <c r="A30" s="61" t="s">
        <v>438</v>
      </c>
      <c r="B30" s="62"/>
      <c r="C30" s="366"/>
      <c r="D30" s="366"/>
      <c r="E30" s="366"/>
      <c r="F30" s="62"/>
      <c r="G30" s="374"/>
      <c r="H30" s="374"/>
      <c r="I30" s="375"/>
    </row>
    <row r="31" spans="1:9" ht="13.5" thickBot="1">
      <c r="A31" s="263" t="s">
        <v>439</v>
      </c>
      <c r="B31" s="264" t="s">
        <v>440</v>
      </c>
      <c r="C31" s="367">
        <f>SUM(C20:C30)</f>
        <v>19291</v>
      </c>
      <c r="D31" s="367">
        <f>SUM(D20:D30)</f>
        <v>19291</v>
      </c>
      <c r="E31" s="367">
        <f>SUM(E20:E30)</f>
        <v>19291</v>
      </c>
      <c r="F31" s="264" t="s">
        <v>441</v>
      </c>
      <c r="G31" s="367">
        <f>SUM(G20:G30)</f>
        <v>24673</v>
      </c>
      <c r="H31" s="367">
        <f>SUM(H20:H30)</f>
        <v>24161</v>
      </c>
      <c r="I31" s="367">
        <f>SUM(I20:I30)</f>
        <v>24161</v>
      </c>
    </row>
    <row r="32" spans="1:9" ht="13.5" thickBot="1">
      <c r="A32" s="263"/>
      <c r="B32" s="264" t="s">
        <v>617</v>
      </c>
      <c r="C32" s="367"/>
      <c r="D32" s="367"/>
      <c r="E32" s="367">
        <v>-837</v>
      </c>
      <c r="F32" s="264" t="s">
        <v>618</v>
      </c>
      <c r="G32" s="367"/>
      <c r="H32" s="367"/>
      <c r="I32" s="367">
        <v>-25469</v>
      </c>
    </row>
    <row r="33" spans="1:9" ht="13.5" thickBot="1">
      <c r="A33" s="261" t="s">
        <v>442</v>
      </c>
      <c r="B33" s="265" t="s">
        <v>443</v>
      </c>
      <c r="C33" s="368">
        <f>C19+C31+C32</f>
        <v>125239</v>
      </c>
      <c r="D33" s="368">
        <f>D19+D31+D32</f>
        <v>139010</v>
      </c>
      <c r="E33" s="368">
        <f>E19+E31+E32</f>
        <v>141526</v>
      </c>
      <c r="F33" s="265" t="s">
        <v>444</v>
      </c>
      <c r="G33" s="368">
        <f>G19+G31+G32</f>
        <v>119758</v>
      </c>
      <c r="H33" s="368">
        <f>H19+H31+H32</f>
        <v>133529</v>
      </c>
      <c r="I33" s="368">
        <f>I19+I31+I32</f>
        <v>111944</v>
      </c>
    </row>
    <row r="34" spans="1:9" ht="13.5" thickBot="1">
      <c r="A34" s="54" t="s">
        <v>445</v>
      </c>
      <c r="B34" s="63" t="s">
        <v>446</v>
      </c>
      <c r="C34" s="369"/>
      <c r="D34" s="369"/>
      <c r="E34" s="369"/>
      <c r="F34" s="63" t="s">
        <v>447</v>
      </c>
      <c r="G34" s="369"/>
      <c r="H34" s="369"/>
      <c r="I34" s="369">
        <f>E33-I33</f>
        <v>29582</v>
      </c>
    </row>
    <row r="35" spans="1:9" ht="12.75">
      <c r="A35" s="51"/>
      <c r="B35" s="52"/>
      <c r="C35" s="52"/>
      <c r="D35" s="52"/>
      <c r="E35" s="79"/>
      <c r="F35" s="52"/>
      <c r="G35" s="52"/>
      <c r="H35" s="52"/>
      <c r="I35" s="79"/>
    </row>
    <row r="36" spans="1:9" ht="12.75">
      <c r="A36" s="51"/>
      <c r="B36" s="52"/>
      <c r="C36" s="52"/>
      <c r="D36" s="52"/>
      <c r="E36" s="79"/>
      <c r="F36" s="52"/>
      <c r="G36" s="52"/>
      <c r="H36" s="52"/>
      <c r="I36" s="79"/>
    </row>
    <row r="37" spans="1:9" ht="12.75">
      <c r="A37" s="51"/>
      <c r="B37" s="52"/>
      <c r="C37" s="52"/>
      <c r="D37" s="52"/>
      <c r="E37" s="79"/>
      <c r="F37" s="52"/>
      <c r="G37" s="52"/>
      <c r="H37" s="52"/>
      <c r="I37" s="79"/>
    </row>
    <row r="38" spans="1:9" ht="12.75">
      <c r="A38" s="426" t="s">
        <v>448</v>
      </c>
      <c r="B38" s="426"/>
      <c r="C38" s="426"/>
      <c r="D38" s="426"/>
      <c r="E38" s="426"/>
      <c r="F38" s="426"/>
      <c r="G38" s="426"/>
      <c r="H38" s="426"/>
      <c r="I38" s="426"/>
    </row>
    <row r="39" spans="1:9" ht="12.75">
      <c r="A39" s="426" t="s">
        <v>603</v>
      </c>
      <c r="B39" s="426"/>
      <c r="C39" s="426"/>
      <c r="D39" s="426"/>
      <c r="E39" s="426"/>
      <c r="F39" s="426"/>
      <c r="G39" s="426"/>
      <c r="H39" s="426"/>
      <c r="I39" s="426"/>
    </row>
    <row r="40" spans="1:9" ht="13.5" thickBot="1">
      <c r="A40" s="53"/>
      <c r="B40" s="53"/>
      <c r="C40" s="53"/>
      <c r="D40" s="53"/>
      <c r="E40" s="80"/>
      <c r="F40" s="53"/>
      <c r="G40" s="53"/>
      <c r="H40" s="53"/>
      <c r="I40" s="85" t="s">
        <v>405</v>
      </c>
    </row>
    <row r="41" spans="1:9" ht="13.5" thickBot="1">
      <c r="A41" s="261"/>
      <c r="B41" s="428" t="s">
        <v>406</v>
      </c>
      <c r="C41" s="428"/>
      <c r="D41" s="428"/>
      <c r="E41" s="428"/>
      <c r="F41" s="428" t="s">
        <v>407</v>
      </c>
      <c r="G41" s="428"/>
      <c r="H41" s="428"/>
      <c r="I41" s="428"/>
    </row>
    <row r="42" spans="1:9" ht="13.5" thickBot="1">
      <c r="A42" s="261" t="s">
        <v>211</v>
      </c>
      <c r="B42" s="261" t="s">
        <v>152</v>
      </c>
      <c r="C42" s="261" t="s">
        <v>626</v>
      </c>
      <c r="D42" s="261" t="s">
        <v>627</v>
      </c>
      <c r="E42" s="262" t="s">
        <v>628</v>
      </c>
      <c r="F42" s="261" t="s">
        <v>152</v>
      </c>
      <c r="G42" s="261" t="s">
        <v>626</v>
      </c>
      <c r="H42" s="261" t="s">
        <v>627</v>
      </c>
      <c r="I42" s="262" t="s">
        <v>628</v>
      </c>
    </row>
    <row r="43" spans="1:9" ht="12.75">
      <c r="A43" s="55" t="s">
        <v>190</v>
      </c>
      <c r="B43" s="56" t="s">
        <v>23</v>
      </c>
      <c r="C43" s="56"/>
      <c r="D43" s="56"/>
      <c r="E43" s="82">
        <f>'5.sz.melléklet '!H44+'5.sz.melléklet '!H45</f>
        <v>0</v>
      </c>
      <c r="F43" s="56" t="s">
        <v>349</v>
      </c>
      <c r="G43" s="370"/>
      <c r="H43" s="370"/>
      <c r="I43" s="371">
        <v>2899</v>
      </c>
    </row>
    <row r="44" spans="1:9" ht="12.75">
      <c r="A44" s="59" t="s">
        <v>191</v>
      </c>
      <c r="B44" s="60" t="s">
        <v>449</v>
      </c>
      <c r="C44" s="365"/>
      <c r="D44" s="365"/>
      <c r="E44" s="365"/>
      <c r="F44" s="60" t="s">
        <v>350</v>
      </c>
      <c r="G44" s="372">
        <v>22665</v>
      </c>
      <c r="H44" s="372">
        <v>22665</v>
      </c>
      <c r="I44" s="373">
        <v>31502</v>
      </c>
    </row>
    <row r="45" spans="1:9" ht="12.75">
      <c r="A45" s="59" t="s">
        <v>192</v>
      </c>
      <c r="B45" s="60" t="s">
        <v>450</v>
      </c>
      <c r="C45" s="365"/>
      <c r="D45" s="365"/>
      <c r="E45" s="365"/>
      <c r="F45" s="60" t="s">
        <v>351</v>
      </c>
      <c r="G45" s="372"/>
      <c r="H45" s="372"/>
      <c r="I45" s="373"/>
    </row>
    <row r="46" spans="1:9" ht="12.75">
      <c r="A46" s="59" t="s">
        <v>193</v>
      </c>
      <c r="B46" s="60" t="s">
        <v>250</v>
      </c>
      <c r="C46" s="365"/>
      <c r="D46" s="365"/>
      <c r="E46" s="365"/>
      <c r="F46" s="60" t="s">
        <v>352</v>
      </c>
      <c r="G46" s="372"/>
      <c r="H46" s="372"/>
      <c r="I46" s="373"/>
    </row>
    <row r="47" spans="1:9" ht="12.75">
      <c r="A47" s="59" t="s">
        <v>194</v>
      </c>
      <c r="B47" s="60" t="s">
        <v>20</v>
      </c>
      <c r="C47" s="365"/>
      <c r="D47" s="365"/>
      <c r="E47" s="365"/>
      <c r="F47" s="60" t="s">
        <v>451</v>
      </c>
      <c r="G47" s="372"/>
      <c r="H47" s="372"/>
      <c r="I47" s="373"/>
    </row>
    <row r="48" spans="1:9" ht="12.75">
      <c r="A48" s="59" t="s">
        <v>365</v>
      </c>
      <c r="B48" s="60" t="s">
        <v>452</v>
      </c>
      <c r="C48" s="365"/>
      <c r="D48" s="365"/>
      <c r="E48" s="365"/>
      <c r="F48" s="60" t="s">
        <v>453</v>
      </c>
      <c r="G48" s="372"/>
      <c r="H48" s="372"/>
      <c r="I48" s="373"/>
    </row>
    <row r="49" spans="1:9" ht="12.75">
      <c r="A49" s="59" t="s">
        <v>388</v>
      </c>
      <c r="B49" s="60" t="s">
        <v>185</v>
      </c>
      <c r="C49" s="365">
        <v>17184</v>
      </c>
      <c r="D49" s="365">
        <v>17184</v>
      </c>
      <c r="E49" s="365">
        <v>17103</v>
      </c>
      <c r="F49" s="60" t="s">
        <v>356</v>
      </c>
      <c r="G49" s="372"/>
      <c r="H49" s="372"/>
      <c r="I49" s="373">
        <v>0</v>
      </c>
    </row>
    <row r="50" spans="1:9" ht="12.75">
      <c r="A50" s="59" t="s">
        <v>413</v>
      </c>
      <c r="B50" s="60" t="s">
        <v>454</v>
      </c>
      <c r="C50" s="365"/>
      <c r="D50" s="365"/>
      <c r="E50" s="365">
        <f>'5.sz.melléklet '!H56</f>
        <v>0</v>
      </c>
      <c r="F50" s="60" t="s">
        <v>170</v>
      </c>
      <c r="G50" s="372"/>
      <c r="H50" s="372"/>
      <c r="I50" s="373"/>
    </row>
    <row r="51" spans="1:9" ht="12.75">
      <c r="A51" s="59" t="s">
        <v>414</v>
      </c>
      <c r="B51" s="60" t="s">
        <v>455</v>
      </c>
      <c r="C51" s="365"/>
      <c r="D51" s="365"/>
      <c r="E51" s="365"/>
      <c r="F51" s="60"/>
      <c r="G51" s="372"/>
      <c r="H51" s="372"/>
      <c r="I51" s="373"/>
    </row>
    <row r="52" spans="1:9" ht="13.5" thickBot="1">
      <c r="A52" s="61" t="s">
        <v>415</v>
      </c>
      <c r="B52" s="62"/>
      <c r="C52" s="366"/>
      <c r="D52" s="366"/>
      <c r="E52" s="366"/>
      <c r="F52" s="62"/>
      <c r="G52" s="374"/>
      <c r="H52" s="374"/>
      <c r="I52" s="375"/>
    </row>
    <row r="53" spans="1:9" ht="13.5" thickBot="1">
      <c r="A53" s="298" t="s">
        <v>289</v>
      </c>
      <c r="B53" s="299" t="s">
        <v>456</v>
      </c>
      <c r="C53" s="391">
        <f>C43+C44+C45+C46+C47+C48+C49+C50+C51</f>
        <v>17184</v>
      </c>
      <c r="D53" s="391">
        <f>D43+D44+D45+D46+D47+D48+D49+D50+D51</f>
        <v>17184</v>
      </c>
      <c r="E53" s="391">
        <f>E43+E44+E45+E46+E47+E48+E49+E50+E51</f>
        <v>17103</v>
      </c>
      <c r="F53" s="299" t="s">
        <v>419</v>
      </c>
      <c r="G53" s="391">
        <f>G43+G44+G45+G46+G47+G48+G49+G50</f>
        <v>22665</v>
      </c>
      <c r="H53" s="391">
        <f>H43+H44+H45+H46+H47+H48+H49+H50</f>
        <v>22665</v>
      </c>
      <c r="I53" s="391">
        <f>I43+I44+I45+I46+I47+I48+I49+I50</f>
        <v>34401</v>
      </c>
    </row>
    <row r="54" spans="1:9" ht="12.75">
      <c r="A54" s="55" t="s">
        <v>416</v>
      </c>
      <c r="B54" s="56" t="s">
        <v>457</v>
      </c>
      <c r="C54" s="363"/>
      <c r="D54" s="363"/>
      <c r="E54" s="363">
        <v>0</v>
      </c>
      <c r="F54" s="56" t="s">
        <v>368</v>
      </c>
      <c r="G54" s="370"/>
      <c r="H54" s="370"/>
      <c r="I54" s="371"/>
    </row>
    <row r="55" spans="1:9" ht="12.75">
      <c r="A55" s="59" t="s">
        <v>417</v>
      </c>
      <c r="B55" s="60" t="s">
        <v>300</v>
      </c>
      <c r="C55" s="365"/>
      <c r="D55" s="365"/>
      <c r="E55" s="365"/>
      <c r="F55" s="60" t="s">
        <v>381</v>
      </c>
      <c r="G55" s="372"/>
      <c r="H55" s="372"/>
      <c r="I55" s="373"/>
    </row>
    <row r="56" spans="1:9" ht="12.75">
      <c r="A56" s="59" t="s">
        <v>420</v>
      </c>
      <c r="B56" s="60" t="s">
        <v>315</v>
      </c>
      <c r="C56" s="365"/>
      <c r="D56" s="365"/>
      <c r="E56" s="365"/>
      <c r="F56" s="60" t="s">
        <v>370</v>
      </c>
      <c r="G56" s="372"/>
      <c r="H56" s="372"/>
      <c r="I56" s="373">
        <v>0</v>
      </c>
    </row>
    <row r="57" spans="1:9" ht="12.75">
      <c r="A57" s="59" t="s">
        <v>422</v>
      </c>
      <c r="B57" s="60" t="s">
        <v>458</v>
      </c>
      <c r="C57" s="365"/>
      <c r="D57" s="365"/>
      <c r="E57" s="365"/>
      <c r="F57" s="60" t="s">
        <v>371</v>
      </c>
      <c r="G57" s="372"/>
      <c r="H57" s="372"/>
      <c r="I57" s="373"/>
    </row>
    <row r="58" spans="1:9" ht="12.75">
      <c r="A58" s="59" t="s">
        <v>424</v>
      </c>
      <c r="B58" s="60" t="s">
        <v>304</v>
      </c>
      <c r="C58" s="365"/>
      <c r="D58" s="365"/>
      <c r="E58" s="365"/>
      <c r="F58" s="60" t="s">
        <v>372</v>
      </c>
      <c r="G58" s="372"/>
      <c r="H58" s="372"/>
      <c r="I58" s="373"/>
    </row>
    <row r="59" spans="1:9" ht="12.75">
      <c r="A59" s="59" t="s">
        <v>425</v>
      </c>
      <c r="B59" s="60" t="s">
        <v>459</v>
      </c>
      <c r="C59" s="365"/>
      <c r="D59" s="365"/>
      <c r="E59" s="365"/>
      <c r="F59" s="60" t="s">
        <v>460</v>
      </c>
      <c r="G59" s="372"/>
      <c r="H59" s="372"/>
      <c r="I59" s="373"/>
    </row>
    <row r="60" spans="1:9" ht="12.75">
      <c r="A60" s="59" t="s">
        <v>426</v>
      </c>
      <c r="B60" s="60" t="s">
        <v>308</v>
      </c>
      <c r="C60" s="365"/>
      <c r="D60" s="365"/>
      <c r="E60" s="365"/>
      <c r="F60" s="60" t="s">
        <v>435</v>
      </c>
      <c r="G60" s="372"/>
      <c r="H60" s="372"/>
      <c r="I60" s="373"/>
    </row>
    <row r="61" spans="1:9" ht="12.75">
      <c r="A61" s="59" t="s">
        <v>428</v>
      </c>
      <c r="B61" s="60" t="s">
        <v>461</v>
      </c>
      <c r="C61" s="365"/>
      <c r="D61" s="365"/>
      <c r="E61" s="365"/>
      <c r="F61" s="60" t="s">
        <v>387</v>
      </c>
      <c r="G61" s="372"/>
      <c r="H61" s="372"/>
      <c r="I61" s="373"/>
    </row>
    <row r="62" spans="1:9" ht="12.75">
      <c r="A62" s="59" t="s">
        <v>431</v>
      </c>
      <c r="B62" s="60"/>
      <c r="C62" s="365"/>
      <c r="D62" s="365"/>
      <c r="E62" s="365"/>
      <c r="F62" s="60"/>
      <c r="G62" s="372"/>
      <c r="H62" s="372"/>
      <c r="I62" s="373"/>
    </row>
    <row r="63" spans="1:9" ht="13.5" thickBot="1">
      <c r="A63" s="61" t="s">
        <v>434</v>
      </c>
      <c r="B63" s="62"/>
      <c r="C63" s="366"/>
      <c r="D63" s="366"/>
      <c r="E63" s="366"/>
      <c r="F63" s="62"/>
      <c r="G63" s="374"/>
      <c r="H63" s="374"/>
      <c r="I63" s="375"/>
    </row>
    <row r="64" spans="1:9" ht="13.5" thickBot="1">
      <c r="A64" s="298" t="s">
        <v>436</v>
      </c>
      <c r="B64" s="299" t="s">
        <v>462</v>
      </c>
      <c r="C64" s="391">
        <f>C55+C56+C57+C58+C59+C60+C61</f>
        <v>0</v>
      </c>
      <c r="D64" s="391">
        <f>D55+D56+D57+D58+D59+D60+D61</f>
        <v>0</v>
      </c>
      <c r="E64" s="391">
        <f>E55+E56+E57+E58+E59+E60+E61</f>
        <v>0</v>
      </c>
      <c r="F64" s="299" t="s">
        <v>463</v>
      </c>
      <c r="G64" s="391">
        <f>G54+G55+G56+G57+G58+G59+G60+G61</f>
        <v>0</v>
      </c>
      <c r="H64" s="391">
        <f>H54+H55+H56+H57+H58+H59+H60+H61</f>
        <v>0</v>
      </c>
      <c r="I64" s="391">
        <f>I54+I55+I56+I57+I58+I59+I60+I61</f>
        <v>0</v>
      </c>
    </row>
    <row r="65" spans="1:9" ht="13.5" thickBot="1">
      <c r="A65" s="296" t="s">
        <v>437</v>
      </c>
      <c r="B65" s="297" t="s">
        <v>464</v>
      </c>
      <c r="C65" s="392">
        <f>C53+C54+C64</f>
        <v>17184</v>
      </c>
      <c r="D65" s="392">
        <f>D53+D54+D64</f>
        <v>17184</v>
      </c>
      <c r="E65" s="392">
        <f>E53+E54+E64</f>
        <v>17103</v>
      </c>
      <c r="F65" s="297" t="s">
        <v>465</v>
      </c>
      <c r="G65" s="392">
        <f>G53+G64</f>
        <v>22665</v>
      </c>
      <c r="H65" s="392">
        <f>H53+H64</f>
        <v>22665</v>
      </c>
      <c r="I65" s="392">
        <f>I53+I64</f>
        <v>34401</v>
      </c>
    </row>
    <row r="66" spans="1:9" ht="13.5" thickBot="1">
      <c r="A66" s="64" t="s">
        <v>438</v>
      </c>
      <c r="B66" s="65" t="s">
        <v>446</v>
      </c>
      <c r="C66" s="393"/>
      <c r="D66" s="393"/>
      <c r="E66" s="393">
        <f>I65-E65</f>
        <v>17298</v>
      </c>
      <c r="F66" s="65" t="s">
        <v>447</v>
      </c>
      <c r="G66" s="393"/>
      <c r="H66" s="393"/>
      <c r="I66" s="393"/>
    </row>
    <row r="69" spans="2:5" ht="12.75">
      <c r="B69" s="330" t="s">
        <v>447</v>
      </c>
      <c r="C69" s="330"/>
      <c r="D69" s="330"/>
      <c r="E69" s="331">
        <f>I34</f>
        <v>29582</v>
      </c>
    </row>
    <row r="70" spans="2:5" ht="12.75">
      <c r="B70" s="332" t="s">
        <v>446</v>
      </c>
      <c r="C70" s="332"/>
      <c r="D70" s="332"/>
      <c r="E70" s="331">
        <f>E66</f>
        <v>17298</v>
      </c>
    </row>
    <row r="71" spans="2:5" ht="12.75">
      <c r="B71" s="333" t="s">
        <v>620</v>
      </c>
      <c r="C71" s="333"/>
      <c r="D71" s="333"/>
      <c r="E71" s="331">
        <f>E69-E70</f>
        <v>12284</v>
      </c>
    </row>
  </sheetData>
  <sheetProtection/>
  <mergeCells count="8">
    <mergeCell ref="B41:E41"/>
    <mergeCell ref="F41:I41"/>
    <mergeCell ref="A2:I2"/>
    <mergeCell ref="A3:I3"/>
    <mergeCell ref="A38:I38"/>
    <mergeCell ref="A39:I39"/>
    <mergeCell ref="B5:E5"/>
    <mergeCell ref="F5:I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
&amp;R&amp;"Times New Roman,Félkövér"&amp;12 2/1. számú melléklet</oddHeader>
  </headerFooter>
  <rowBreaks count="1" manualBreakCount="1">
    <brk id="3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>
    <tabColor indexed="10"/>
  </sheetPr>
  <dimension ref="A1:I71"/>
  <sheetViews>
    <sheetView view="pageBreakPreview" zoomScaleSheetLayoutView="100" workbookViewId="0" topLeftCell="A1">
      <selection activeCell="K22" sqref="K22"/>
    </sheetView>
  </sheetViews>
  <sheetFormatPr defaultColWidth="9.00390625" defaultRowHeight="12.75"/>
  <cols>
    <col min="2" max="2" width="38.75390625" style="0" customWidth="1"/>
    <col min="3" max="4" width="10.75390625" style="0" customWidth="1"/>
    <col min="5" max="5" width="10.75390625" style="84" customWidth="1"/>
    <col min="6" max="6" width="38.75390625" style="0" customWidth="1"/>
    <col min="7" max="8" width="10.75390625" style="0" customWidth="1"/>
    <col min="9" max="9" width="10.75390625" style="84" customWidth="1"/>
  </cols>
  <sheetData>
    <row r="1" spans="1:9" ht="12.75">
      <c r="A1" s="51"/>
      <c r="B1" s="52"/>
      <c r="C1" s="52"/>
      <c r="D1" s="52"/>
      <c r="E1" s="79"/>
      <c r="F1" s="52"/>
      <c r="G1" s="52"/>
      <c r="H1" s="52"/>
      <c r="I1" s="79"/>
    </row>
    <row r="2" spans="1:9" ht="12.75">
      <c r="A2" s="426" t="s">
        <v>404</v>
      </c>
      <c r="B2" s="426"/>
      <c r="C2" s="426"/>
      <c r="D2" s="426"/>
      <c r="E2" s="426"/>
      <c r="F2" s="426"/>
      <c r="G2" s="426"/>
      <c r="H2" s="426"/>
      <c r="I2" s="426"/>
    </row>
    <row r="3" spans="1:9" ht="12.75">
      <c r="A3" s="426" t="s">
        <v>604</v>
      </c>
      <c r="B3" s="427"/>
      <c r="C3" s="427"/>
      <c r="D3" s="427"/>
      <c r="E3" s="427"/>
      <c r="F3" s="427"/>
      <c r="G3" s="427"/>
      <c r="H3" s="427"/>
      <c r="I3" s="427"/>
    </row>
    <row r="4" spans="1:9" ht="13.5" thickBot="1">
      <c r="A4" s="53"/>
      <c r="B4" s="53"/>
      <c r="C4" s="53"/>
      <c r="D4" s="53"/>
      <c r="E4" s="80"/>
      <c r="F4" s="53"/>
      <c r="G4" s="53"/>
      <c r="H4" s="53"/>
      <c r="I4" s="85" t="s">
        <v>405</v>
      </c>
    </row>
    <row r="5" spans="1:9" ht="13.5" thickBot="1">
      <c r="A5" s="261"/>
      <c r="B5" s="428" t="s">
        <v>406</v>
      </c>
      <c r="C5" s="428"/>
      <c r="D5" s="428"/>
      <c r="E5" s="428"/>
      <c r="F5" s="428" t="s">
        <v>407</v>
      </c>
      <c r="G5" s="428"/>
      <c r="H5" s="428"/>
      <c r="I5" s="428"/>
    </row>
    <row r="6" spans="1:9" ht="13.5" thickBot="1">
      <c r="A6" s="261" t="s">
        <v>211</v>
      </c>
      <c r="B6" s="261" t="s">
        <v>152</v>
      </c>
      <c r="C6" s="261" t="s">
        <v>626</v>
      </c>
      <c r="D6" s="261" t="s">
        <v>627</v>
      </c>
      <c r="E6" s="262" t="s">
        <v>628</v>
      </c>
      <c r="F6" s="261" t="s">
        <v>152</v>
      </c>
      <c r="G6" s="261" t="s">
        <v>626</v>
      </c>
      <c r="H6" s="261" t="s">
        <v>627</v>
      </c>
      <c r="I6" s="262" t="s">
        <v>628</v>
      </c>
    </row>
    <row r="7" spans="1:9" ht="12.75">
      <c r="A7" s="55" t="s">
        <v>190</v>
      </c>
      <c r="B7" s="56" t="s">
        <v>17</v>
      </c>
      <c r="C7" s="363"/>
      <c r="D7" s="363"/>
      <c r="E7" s="363"/>
      <c r="F7" s="56" t="s">
        <v>331</v>
      </c>
      <c r="G7" s="370">
        <v>15231</v>
      </c>
      <c r="H7" s="370">
        <v>15231</v>
      </c>
      <c r="I7" s="371">
        <v>15889</v>
      </c>
    </row>
    <row r="8" spans="1:9" ht="12.75">
      <c r="A8" s="57" t="s">
        <v>191</v>
      </c>
      <c r="B8" s="58" t="s">
        <v>10</v>
      </c>
      <c r="C8" s="364">
        <v>1250</v>
      </c>
      <c r="D8" s="364">
        <v>1250</v>
      </c>
      <c r="E8" s="365">
        <v>1023</v>
      </c>
      <c r="F8" s="58" t="s">
        <v>408</v>
      </c>
      <c r="G8" s="364">
        <v>4011</v>
      </c>
      <c r="H8" s="364">
        <v>4011</v>
      </c>
      <c r="I8" s="365">
        <v>3889</v>
      </c>
    </row>
    <row r="9" spans="1:9" ht="12.75">
      <c r="A9" s="59" t="s">
        <v>192</v>
      </c>
      <c r="B9" s="60" t="s">
        <v>199</v>
      </c>
      <c r="C9" s="365"/>
      <c r="D9" s="365"/>
      <c r="E9" s="365"/>
      <c r="F9" s="60" t="s">
        <v>335</v>
      </c>
      <c r="G9" s="372">
        <v>6685</v>
      </c>
      <c r="H9" s="372">
        <v>6173</v>
      </c>
      <c r="I9" s="373">
        <v>5488</v>
      </c>
    </row>
    <row r="10" spans="1:9" ht="12.75">
      <c r="A10" s="59" t="s">
        <v>193</v>
      </c>
      <c r="B10" s="60" t="s">
        <v>409</v>
      </c>
      <c r="C10" s="365">
        <v>24673</v>
      </c>
      <c r="D10" s="365">
        <v>24161</v>
      </c>
      <c r="E10" s="365">
        <v>24161</v>
      </c>
      <c r="F10" s="60" t="s">
        <v>410</v>
      </c>
      <c r="G10" s="372"/>
      <c r="H10" s="372"/>
      <c r="I10" s="373"/>
    </row>
    <row r="11" spans="1:9" ht="12.75">
      <c r="A11" s="59" t="s">
        <v>194</v>
      </c>
      <c r="B11" s="60" t="s">
        <v>264</v>
      </c>
      <c r="C11" s="365"/>
      <c r="D11" s="365"/>
      <c r="E11" s="365"/>
      <c r="F11" s="60" t="s">
        <v>170</v>
      </c>
      <c r="G11" s="372"/>
      <c r="H11" s="372"/>
      <c r="I11" s="373">
        <v>0</v>
      </c>
    </row>
    <row r="12" spans="1:9" ht="12.75">
      <c r="A12" s="59" t="s">
        <v>365</v>
      </c>
      <c r="B12" s="60" t="s">
        <v>411</v>
      </c>
      <c r="C12" s="365"/>
      <c r="D12" s="365"/>
      <c r="E12" s="365"/>
      <c r="F12" s="60"/>
      <c r="G12" s="372"/>
      <c r="H12" s="372"/>
      <c r="I12" s="373"/>
    </row>
    <row r="13" spans="1:9" ht="12.75">
      <c r="A13" s="59" t="s">
        <v>388</v>
      </c>
      <c r="B13" s="60" t="s">
        <v>412</v>
      </c>
      <c r="C13" s="365"/>
      <c r="D13" s="365"/>
      <c r="E13" s="365"/>
      <c r="F13" s="60"/>
      <c r="G13" s="372"/>
      <c r="H13" s="372"/>
      <c r="I13" s="373"/>
    </row>
    <row r="14" spans="1:9" ht="12.75">
      <c r="A14" s="59" t="s">
        <v>413</v>
      </c>
      <c r="B14" s="60"/>
      <c r="C14" s="365"/>
      <c r="D14" s="365"/>
      <c r="E14" s="365"/>
      <c r="F14" s="60"/>
      <c r="G14" s="372"/>
      <c r="H14" s="372"/>
      <c r="I14" s="373"/>
    </row>
    <row r="15" spans="1:9" ht="12.75">
      <c r="A15" s="59" t="s">
        <v>414</v>
      </c>
      <c r="B15" s="60"/>
      <c r="C15" s="365"/>
      <c r="D15" s="365"/>
      <c r="E15" s="365"/>
      <c r="F15" s="60"/>
      <c r="G15" s="372"/>
      <c r="H15" s="372"/>
      <c r="I15" s="373"/>
    </row>
    <row r="16" spans="1:9" ht="12.75">
      <c r="A16" s="59" t="s">
        <v>415</v>
      </c>
      <c r="B16" s="60"/>
      <c r="C16" s="365"/>
      <c r="D16" s="365"/>
      <c r="E16" s="365"/>
      <c r="F16" s="60"/>
      <c r="G16" s="372"/>
      <c r="H16" s="372"/>
      <c r="I16" s="373"/>
    </row>
    <row r="17" spans="1:9" ht="12.75">
      <c r="A17" s="59" t="s">
        <v>289</v>
      </c>
      <c r="B17" s="60"/>
      <c r="C17" s="365"/>
      <c r="D17" s="365"/>
      <c r="E17" s="365"/>
      <c r="F17" s="60"/>
      <c r="G17" s="372"/>
      <c r="H17" s="372"/>
      <c r="I17" s="373"/>
    </row>
    <row r="18" spans="1:9" ht="13.5" thickBot="1">
      <c r="A18" s="61" t="s">
        <v>416</v>
      </c>
      <c r="B18" s="62"/>
      <c r="C18" s="366"/>
      <c r="D18" s="366"/>
      <c r="E18" s="366"/>
      <c r="F18" s="62"/>
      <c r="G18" s="374"/>
      <c r="H18" s="374"/>
      <c r="I18" s="375"/>
    </row>
    <row r="19" spans="1:9" ht="13.5" thickBot="1">
      <c r="A19" s="263" t="s">
        <v>417</v>
      </c>
      <c r="B19" s="264" t="s">
        <v>418</v>
      </c>
      <c r="C19" s="367">
        <f>C7+C8+C9+C10+C11+C12+C13</f>
        <v>25923</v>
      </c>
      <c r="D19" s="367">
        <f>D7+D8+D9+D10+D11+D12+D13</f>
        <v>25411</v>
      </c>
      <c r="E19" s="367">
        <f>E7+E8+E9+E10+E11+E12+E13</f>
        <v>25184</v>
      </c>
      <c r="F19" s="264" t="s">
        <v>419</v>
      </c>
      <c r="G19" s="367">
        <f>G7+G8+G9+G10+G11+G12</f>
        <v>25927</v>
      </c>
      <c r="H19" s="367">
        <f>H7+H8+H9+H10+H11+H12</f>
        <v>25415</v>
      </c>
      <c r="I19" s="367">
        <f>I7+I8+I9+I10+I11+I12</f>
        <v>25266</v>
      </c>
    </row>
    <row r="20" spans="1:9" ht="12.75">
      <c r="A20" s="55" t="s">
        <v>420</v>
      </c>
      <c r="B20" s="56" t="s">
        <v>421</v>
      </c>
      <c r="C20" s="363"/>
      <c r="D20" s="363"/>
      <c r="E20" s="363"/>
      <c r="F20" s="56" t="s">
        <v>368</v>
      </c>
      <c r="G20" s="370"/>
      <c r="H20" s="370"/>
      <c r="I20" s="371"/>
    </row>
    <row r="21" spans="1:9" ht="12.75">
      <c r="A21" s="59" t="s">
        <v>422</v>
      </c>
      <c r="B21" s="60" t="s">
        <v>423</v>
      </c>
      <c r="C21" s="365">
        <v>4</v>
      </c>
      <c r="D21" s="365">
        <v>4</v>
      </c>
      <c r="E21" s="365">
        <v>4</v>
      </c>
      <c r="F21" s="60" t="s">
        <v>369</v>
      </c>
      <c r="G21" s="372"/>
      <c r="H21" s="372"/>
      <c r="I21" s="373"/>
    </row>
    <row r="22" spans="1:9" ht="12.75">
      <c r="A22" s="59" t="s">
        <v>424</v>
      </c>
      <c r="B22" s="60" t="s">
        <v>300</v>
      </c>
      <c r="C22" s="365"/>
      <c r="D22" s="365"/>
      <c r="E22" s="365"/>
      <c r="F22" s="60" t="s">
        <v>370</v>
      </c>
      <c r="G22" s="372"/>
      <c r="H22" s="372"/>
      <c r="I22" s="373"/>
    </row>
    <row r="23" spans="1:9" ht="12.75">
      <c r="A23" s="59" t="s">
        <v>425</v>
      </c>
      <c r="B23" s="60" t="s">
        <v>302</v>
      </c>
      <c r="C23" s="365"/>
      <c r="D23" s="365"/>
      <c r="E23" s="365"/>
      <c r="F23" s="60" t="s">
        <v>371</v>
      </c>
      <c r="G23" s="372"/>
      <c r="H23" s="372"/>
      <c r="I23" s="373"/>
    </row>
    <row r="24" spans="1:9" ht="12.75">
      <c r="A24" s="59" t="s">
        <v>426</v>
      </c>
      <c r="B24" s="60" t="s">
        <v>427</v>
      </c>
      <c r="C24" s="365"/>
      <c r="D24" s="365"/>
      <c r="E24" s="365"/>
      <c r="F24" s="60" t="s">
        <v>372</v>
      </c>
      <c r="G24" s="372"/>
      <c r="H24" s="372"/>
      <c r="I24" s="373"/>
    </row>
    <row r="25" spans="1:9" ht="12.75">
      <c r="A25" s="59" t="s">
        <v>428</v>
      </c>
      <c r="B25" s="60" t="s">
        <v>429</v>
      </c>
      <c r="C25" s="365"/>
      <c r="D25" s="365"/>
      <c r="E25" s="365"/>
      <c r="F25" s="60" t="s">
        <v>430</v>
      </c>
      <c r="G25" s="372"/>
      <c r="H25" s="372"/>
      <c r="I25" s="373"/>
    </row>
    <row r="26" spans="1:9" ht="12.75">
      <c r="A26" s="59" t="s">
        <v>431</v>
      </c>
      <c r="B26" s="60" t="s">
        <v>432</v>
      </c>
      <c r="C26" s="365"/>
      <c r="D26" s="365"/>
      <c r="E26" s="365"/>
      <c r="F26" s="60" t="s">
        <v>433</v>
      </c>
      <c r="G26" s="372"/>
      <c r="H26" s="372"/>
      <c r="I26" s="373"/>
    </row>
    <row r="27" spans="1:9" ht="12.75">
      <c r="A27" s="59" t="s">
        <v>434</v>
      </c>
      <c r="B27" s="60"/>
      <c r="C27" s="365"/>
      <c r="D27" s="365"/>
      <c r="E27" s="365"/>
      <c r="F27" s="60" t="s">
        <v>435</v>
      </c>
      <c r="G27" s="372"/>
      <c r="H27" s="372"/>
      <c r="I27" s="373"/>
    </row>
    <row r="28" spans="1:9" ht="12.75">
      <c r="A28" s="59" t="s">
        <v>436</v>
      </c>
      <c r="B28" s="60"/>
      <c r="C28" s="365"/>
      <c r="D28" s="365"/>
      <c r="E28" s="365"/>
      <c r="F28" s="60" t="s">
        <v>378</v>
      </c>
      <c r="G28" s="372"/>
      <c r="H28" s="372"/>
      <c r="I28" s="373"/>
    </row>
    <row r="29" spans="1:9" ht="12.75">
      <c r="A29" s="59" t="s">
        <v>437</v>
      </c>
      <c r="B29" s="60"/>
      <c r="C29" s="365"/>
      <c r="D29" s="365"/>
      <c r="E29" s="365"/>
      <c r="F29" s="60"/>
      <c r="G29" s="372"/>
      <c r="H29" s="372"/>
      <c r="I29" s="373"/>
    </row>
    <row r="30" spans="1:9" ht="13.5" thickBot="1">
      <c r="A30" s="61" t="s">
        <v>438</v>
      </c>
      <c r="B30" s="62"/>
      <c r="C30" s="366"/>
      <c r="D30" s="366"/>
      <c r="E30" s="366"/>
      <c r="F30" s="62"/>
      <c r="G30" s="374"/>
      <c r="H30" s="374"/>
      <c r="I30" s="375"/>
    </row>
    <row r="31" spans="1:9" ht="13.5" thickBot="1">
      <c r="A31" s="263" t="s">
        <v>439</v>
      </c>
      <c r="B31" s="264" t="s">
        <v>440</v>
      </c>
      <c r="C31" s="367">
        <f>C22+C23+C24+C25+C26</f>
        <v>0</v>
      </c>
      <c r="D31" s="367">
        <f>D22+D23+D24+D25+D26</f>
        <v>0</v>
      </c>
      <c r="E31" s="367">
        <f>E22+E23+E24+E25+E26</f>
        <v>0</v>
      </c>
      <c r="F31" s="264" t="s">
        <v>441</v>
      </c>
      <c r="G31" s="367">
        <f>SUM(G20:G30)</f>
        <v>0</v>
      </c>
      <c r="H31" s="367">
        <f>SUM(H20:H30)</f>
        <v>0</v>
      </c>
      <c r="I31" s="367">
        <f>SUM(I20:I30)</f>
        <v>0</v>
      </c>
    </row>
    <row r="32" spans="1:9" ht="13.5" thickBot="1">
      <c r="A32" s="263"/>
      <c r="B32" s="264" t="s">
        <v>617</v>
      </c>
      <c r="C32" s="367"/>
      <c r="D32" s="367"/>
      <c r="E32" s="367"/>
      <c r="F32" s="264" t="s">
        <v>618</v>
      </c>
      <c r="G32" s="367"/>
      <c r="H32" s="367"/>
      <c r="I32" s="367">
        <v>-79</v>
      </c>
    </row>
    <row r="33" spans="1:9" ht="13.5" thickBot="1">
      <c r="A33" s="261" t="s">
        <v>442</v>
      </c>
      <c r="B33" s="265" t="s">
        <v>443</v>
      </c>
      <c r="C33" s="368">
        <f>C19+C20+C21+C31</f>
        <v>25927</v>
      </c>
      <c r="D33" s="368">
        <f>D19+D20+D21+D31</f>
        <v>25415</v>
      </c>
      <c r="E33" s="368">
        <f>E19+E20+E21+E31</f>
        <v>25188</v>
      </c>
      <c r="F33" s="265" t="s">
        <v>444</v>
      </c>
      <c r="G33" s="368">
        <f>G19+G31+G32</f>
        <v>25927</v>
      </c>
      <c r="H33" s="368">
        <f>H19+H31+H32</f>
        <v>25415</v>
      </c>
      <c r="I33" s="368">
        <f>I19+I31+I32</f>
        <v>25187</v>
      </c>
    </row>
    <row r="34" spans="1:9" ht="13.5" thickBot="1">
      <c r="A34" s="54" t="s">
        <v>445</v>
      </c>
      <c r="B34" s="63" t="s">
        <v>446</v>
      </c>
      <c r="C34" s="369"/>
      <c r="D34" s="369"/>
      <c r="E34" s="369"/>
      <c r="F34" s="63" t="s">
        <v>447</v>
      </c>
      <c r="G34" s="369"/>
      <c r="H34" s="369"/>
      <c r="I34" s="369">
        <f>E33-I33</f>
        <v>1</v>
      </c>
    </row>
    <row r="35" spans="1:9" ht="12.75">
      <c r="A35" s="51"/>
      <c r="B35" s="52"/>
      <c r="C35" s="52"/>
      <c r="D35" s="52"/>
      <c r="E35" s="79"/>
      <c r="F35" s="52"/>
      <c r="G35" s="52"/>
      <c r="H35" s="52"/>
      <c r="I35" s="79"/>
    </row>
    <row r="36" spans="1:9" ht="12.75">
      <c r="A36" s="51"/>
      <c r="B36" s="52"/>
      <c r="C36" s="52"/>
      <c r="D36" s="52"/>
      <c r="E36" s="79"/>
      <c r="F36" s="52"/>
      <c r="G36" s="52"/>
      <c r="H36" s="52"/>
      <c r="I36" s="79"/>
    </row>
    <row r="37" spans="1:9" ht="12.75">
      <c r="A37" s="51"/>
      <c r="B37" s="52"/>
      <c r="C37" s="52"/>
      <c r="D37" s="52"/>
      <c r="E37" s="79"/>
      <c r="F37" s="52"/>
      <c r="G37" s="52"/>
      <c r="H37" s="52"/>
      <c r="I37" s="79"/>
    </row>
    <row r="38" spans="1:9" ht="12.75">
      <c r="A38" s="426" t="s">
        <v>448</v>
      </c>
      <c r="B38" s="426"/>
      <c r="C38" s="426"/>
      <c r="D38" s="426"/>
      <c r="E38" s="426"/>
      <c r="F38" s="426"/>
      <c r="G38" s="426"/>
      <c r="H38" s="426"/>
      <c r="I38" s="426"/>
    </row>
    <row r="39" spans="1:9" ht="12.75">
      <c r="A39" s="426" t="s">
        <v>605</v>
      </c>
      <c r="B39" s="426"/>
      <c r="C39" s="426"/>
      <c r="D39" s="426"/>
      <c r="E39" s="426"/>
      <c r="F39" s="426"/>
      <c r="G39" s="426"/>
      <c r="H39" s="426"/>
      <c r="I39" s="426"/>
    </row>
    <row r="40" spans="1:9" ht="13.5" thickBot="1">
      <c r="A40" s="53"/>
      <c r="B40" s="53"/>
      <c r="C40" s="53"/>
      <c r="D40" s="53"/>
      <c r="E40" s="80"/>
      <c r="F40" s="53"/>
      <c r="G40" s="53"/>
      <c r="H40" s="53"/>
      <c r="I40" s="85" t="s">
        <v>405</v>
      </c>
    </row>
    <row r="41" spans="1:9" ht="13.5" thickBot="1">
      <c r="A41" s="261"/>
      <c r="B41" s="428" t="s">
        <v>406</v>
      </c>
      <c r="C41" s="428"/>
      <c r="D41" s="428"/>
      <c r="E41" s="428"/>
      <c r="F41" s="428" t="s">
        <v>407</v>
      </c>
      <c r="G41" s="428"/>
      <c r="H41" s="428"/>
      <c r="I41" s="428"/>
    </row>
    <row r="42" spans="1:9" ht="13.5" thickBot="1">
      <c r="A42" s="261" t="s">
        <v>211</v>
      </c>
      <c r="B42" s="261" t="s">
        <v>152</v>
      </c>
      <c r="C42" s="261" t="s">
        <v>626</v>
      </c>
      <c r="D42" s="261" t="s">
        <v>627</v>
      </c>
      <c r="E42" s="262" t="s">
        <v>628</v>
      </c>
      <c r="F42" s="261" t="s">
        <v>152</v>
      </c>
      <c r="G42" s="261" t="s">
        <v>626</v>
      </c>
      <c r="H42" s="261" t="s">
        <v>627</v>
      </c>
      <c r="I42" s="262" t="s">
        <v>628</v>
      </c>
    </row>
    <row r="43" spans="1:9" ht="12.75">
      <c r="A43" s="55" t="s">
        <v>190</v>
      </c>
      <c r="B43" s="56" t="s">
        <v>23</v>
      </c>
      <c r="C43" s="376"/>
      <c r="D43" s="376"/>
      <c r="E43" s="376"/>
      <c r="F43" s="56" t="s">
        <v>349</v>
      </c>
      <c r="G43" s="382"/>
      <c r="H43" s="382"/>
      <c r="I43" s="383">
        <f>'5.sz.melléklet '!H267+'5.sz.melléklet '!H268</f>
        <v>0</v>
      </c>
    </row>
    <row r="44" spans="1:9" ht="12.75">
      <c r="A44" s="59" t="s">
        <v>191</v>
      </c>
      <c r="B44" s="60" t="s">
        <v>449</v>
      </c>
      <c r="C44" s="377"/>
      <c r="D44" s="377"/>
      <c r="E44" s="377"/>
      <c r="F44" s="60" t="s">
        <v>350</v>
      </c>
      <c r="G44" s="384"/>
      <c r="H44" s="384"/>
      <c r="I44" s="385">
        <f>'5.sz.melléklet '!H269+'5.sz.melléklet '!H270</f>
        <v>0</v>
      </c>
    </row>
    <row r="45" spans="1:9" ht="12.75">
      <c r="A45" s="59" t="s">
        <v>192</v>
      </c>
      <c r="B45" s="60" t="s">
        <v>450</v>
      </c>
      <c r="C45" s="377"/>
      <c r="D45" s="377"/>
      <c r="E45" s="377"/>
      <c r="F45" s="60" t="s">
        <v>351</v>
      </c>
      <c r="G45" s="384"/>
      <c r="H45" s="384"/>
      <c r="I45" s="385"/>
    </row>
    <row r="46" spans="1:9" ht="12.75">
      <c r="A46" s="59" t="s">
        <v>193</v>
      </c>
      <c r="B46" s="60" t="s">
        <v>250</v>
      </c>
      <c r="C46" s="377"/>
      <c r="D46" s="377"/>
      <c r="E46" s="377"/>
      <c r="F46" s="60" t="s">
        <v>352</v>
      </c>
      <c r="G46" s="384"/>
      <c r="H46" s="384"/>
      <c r="I46" s="385"/>
    </row>
    <row r="47" spans="1:9" ht="12.75">
      <c r="A47" s="59" t="s">
        <v>194</v>
      </c>
      <c r="B47" s="60" t="s">
        <v>20</v>
      </c>
      <c r="C47" s="377"/>
      <c r="D47" s="377"/>
      <c r="E47" s="377"/>
      <c r="F47" s="60" t="s">
        <v>451</v>
      </c>
      <c r="G47" s="384"/>
      <c r="H47" s="384"/>
      <c r="I47" s="385"/>
    </row>
    <row r="48" spans="1:9" ht="12.75">
      <c r="A48" s="59" t="s">
        <v>365</v>
      </c>
      <c r="B48" s="60" t="s">
        <v>452</v>
      </c>
      <c r="C48" s="377"/>
      <c r="D48" s="377"/>
      <c r="E48" s="377"/>
      <c r="F48" s="60" t="s">
        <v>453</v>
      </c>
      <c r="G48" s="384"/>
      <c r="H48" s="384"/>
      <c r="I48" s="385"/>
    </row>
    <row r="49" spans="1:9" ht="12.75">
      <c r="A49" s="59" t="s">
        <v>388</v>
      </c>
      <c r="B49" s="60" t="s">
        <v>185</v>
      </c>
      <c r="C49" s="377"/>
      <c r="D49" s="377"/>
      <c r="E49" s="377"/>
      <c r="F49" s="60" t="s">
        <v>356</v>
      </c>
      <c r="G49" s="384"/>
      <c r="H49" s="384"/>
      <c r="I49" s="385"/>
    </row>
    <row r="50" spans="1:9" ht="12.75">
      <c r="A50" s="59" t="s">
        <v>413</v>
      </c>
      <c r="B50" s="60" t="s">
        <v>454</v>
      </c>
      <c r="C50" s="377"/>
      <c r="D50" s="377"/>
      <c r="E50" s="377"/>
      <c r="F50" s="60" t="s">
        <v>170</v>
      </c>
      <c r="G50" s="384"/>
      <c r="H50" s="384"/>
      <c r="I50" s="385"/>
    </row>
    <row r="51" spans="1:9" ht="12.75">
      <c r="A51" s="59" t="s">
        <v>414</v>
      </c>
      <c r="B51" s="60" t="s">
        <v>455</v>
      </c>
      <c r="C51" s="377"/>
      <c r="D51" s="377"/>
      <c r="E51" s="377"/>
      <c r="F51" s="60"/>
      <c r="G51" s="384"/>
      <c r="H51" s="384"/>
      <c r="I51" s="385"/>
    </row>
    <row r="52" spans="1:9" ht="13.5" thickBot="1">
      <c r="A52" s="61" t="s">
        <v>415</v>
      </c>
      <c r="B52" s="62"/>
      <c r="C52" s="378"/>
      <c r="D52" s="378"/>
      <c r="E52" s="378"/>
      <c r="F52" s="62"/>
      <c r="G52" s="386"/>
      <c r="H52" s="386"/>
      <c r="I52" s="387"/>
    </row>
    <row r="53" spans="1:9" ht="13.5" thickBot="1">
      <c r="A53" s="298" t="s">
        <v>289</v>
      </c>
      <c r="B53" s="299" t="s">
        <v>456</v>
      </c>
      <c r="C53" s="379"/>
      <c r="D53" s="379"/>
      <c r="E53" s="379">
        <f>E43+E44+E45+E46+E47+E48+E49+E50+E51</f>
        <v>0</v>
      </c>
      <c r="F53" s="299" t="s">
        <v>419</v>
      </c>
      <c r="G53" s="379"/>
      <c r="H53" s="379"/>
      <c r="I53" s="379">
        <f>I43+I44+I45+I46+I47+I48+I49+I50</f>
        <v>0</v>
      </c>
    </row>
    <row r="54" spans="1:9" ht="12.75">
      <c r="A54" s="55" t="s">
        <v>416</v>
      </c>
      <c r="B54" s="56" t="s">
        <v>457</v>
      </c>
      <c r="C54" s="376"/>
      <c r="D54" s="376"/>
      <c r="E54" s="376"/>
      <c r="F54" s="56" t="s">
        <v>368</v>
      </c>
      <c r="G54" s="382"/>
      <c r="H54" s="382"/>
      <c r="I54" s="383"/>
    </row>
    <row r="55" spans="1:9" ht="12.75">
      <c r="A55" s="59" t="s">
        <v>417</v>
      </c>
      <c r="B55" s="60" t="s">
        <v>300</v>
      </c>
      <c r="C55" s="377"/>
      <c r="D55" s="377"/>
      <c r="E55" s="377"/>
      <c r="F55" s="60" t="s">
        <v>381</v>
      </c>
      <c r="G55" s="384"/>
      <c r="H55" s="384"/>
      <c r="I55" s="385"/>
    </row>
    <row r="56" spans="1:9" ht="12.75">
      <c r="A56" s="59" t="s">
        <v>420</v>
      </c>
      <c r="B56" s="60" t="s">
        <v>315</v>
      </c>
      <c r="C56" s="377"/>
      <c r="D56" s="377"/>
      <c r="E56" s="377"/>
      <c r="F56" s="60" t="s">
        <v>370</v>
      </c>
      <c r="G56" s="384"/>
      <c r="H56" s="384"/>
      <c r="I56" s="385"/>
    </row>
    <row r="57" spans="1:9" ht="12.75">
      <c r="A57" s="59" t="s">
        <v>422</v>
      </c>
      <c r="B57" s="60" t="s">
        <v>458</v>
      </c>
      <c r="C57" s="377"/>
      <c r="D57" s="377"/>
      <c r="E57" s="377"/>
      <c r="F57" s="60" t="s">
        <v>371</v>
      </c>
      <c r="G57" s="384"/>
      <c r="H57" s="384"/>
      <c r="I57" s="385"/>
    </row>
    <row r="58" spans="1:9" ht="12.75">
      <c r="A58" s="59" t="s">
        <v>424</v>
      </c>
      <c r="B58" s="60" t="s">
        <v>304</v>
      </c>
      <c r="C58" s="377"/>
      <c r="D58" s="377"/>
      <c r="E58" s="377"/>
      <c r="F58" s="60" t="s">
        <v>372</v>
      </c>
      <c r="G58" s="384"/>
      <c r="H58" s="384"/>
      <c r="I58" s="385"/>
    </row>
    <row r="59" spans="1:9" ht="12.75">
      <c r="A59" s="59" t="s">
        <v>425</v>
      </c>
      <c r="B59" s="60" t="s">
        <v>459</v>
      </c>
      <c r="C59" s="377"/>
      <c r="D59" s="377"/>
      <c r="E59" s="377"/>
      <c r="F59" s="60" t="s">
        <v>460</v>
      </c>
      <c r="G59" s="384"/>
      <c r="H59" s="384"/>
      <c r="I59" s="385"/>
    </row>
    <row r="60" spans="1:9" ht="12.75">
      <c r="A60" s="59" t="s">
        <v>426</v>
      </c>
      <c r="B60" s="60" t="s">
        <v>308</v>
      </c>
      <c r="C60" s="377"/>
      <c r="D60" s="377"/>
      <c r="E60" s="377"/>
      <c r="F60" s="60" t="s">
        <v>435</v>
      </c>
      <c r="G60" s="384"/>
      <c r="H60" s="384"/>
      <c r="I60" s="385"/>
    </row>
    <row r="61" spans="1:9" ht="12.75">
      <c r="A61" s="59" t="s">
        <v>428</v>
      </c>
      <c r="B61" s="60" t="s">
        <v>461</v>
      </c>
      <c r="C61" s="377"/>
      <c r="D61" s="377"/>
      <c r="E61" s="377"/>
      <c r="F61" s="60" t="s">
        <v>387</v>
      </c>
      <c r="G61" s="384"/>
      <c r="H61" s="384"/>
      <c r="I61" s="385"/>
    </row>
    <row r="62" spans="1:9" ht="12.75">
      <c r="A62" s="59" t="s">
        <v>431</v>
      </c>
      <c r="B62" s="60"/>
      <c r="C62" s="377"/>
      <c r="D62" s="377"/>
      <c r="E62" s="377"/>
      <c r="F62" s="60"/>
      <c r="G62" s="384"/>
      <c r="H62" s="384"/>
      <c r="I62" s="385"/>
    </row>
    <row r="63" spans="1:9" ht="13.5" thickBot="1">
      <c r="A63" s="61" t="s">
        <v>434</v>
      </c>
      <c r="B63" s="62"/>
      <c r="C63" s="378"/>
      <c r="D63" s="378"/>
      <c r="E63" s="378"/>
      <c r="F63" s="62"/>
      <c r="G63" s="386"/>
      <c r="H63" s="386"/>
      <c r="I63" s="387"/>
    </row>
    <row r="64" spans="1:9" ht="13.5" thickBot="1">
      <c r="A64" s="298" t="s">
        <v>436</v>
      </c>
      <c r="B64" s="299" t="s">
        <v>462</v>
      </c>
      <c r="C64" s="379"/>
      <c r="D64" s="379"/>
      <c r="E64" s="379">
        <f>E55+E56+E57+E58+E59+E60+E61</f>
        <v>0</v>
      </c>
      <c r="F64" s="299" t="s">
        <v>463</v>
      </c>
      <c r="G64" s="379"/>
      <c r="H64" s="379"/>
      <c r="I64" s="379">
        <f>I54+I55+I56+I57+I58+I59+I60+I61</f>
        <v>0</v>
      </c>
    </row>
    <row r="65" spans="1:9" ht="13.5" thickBot="1">
      <c r="A65" s="296" t="s">
        <v>437</v>
      </c>
      <c r="B65" s="297" t="s">
        <v>464</v>
      </c>
      <c r="C65" s="380"/>
      <c r="D65" s="380"/>
      <c r="E65" s="380">
        <f>E53+E54+E64</f>
        <v>0</v>
      </c>
      <c r="F65" s="297" t="s">
        <v>465</v>
      </c>
      <c r="G65" s="380"/>
      <c r="H65" s="380"/>
      <c r="I65" s="380">
        <f>I53+I64</f>
        <v>0</v>
      </c>
    </row>
    <row r="66" spans="1:9" ht="13.5" thickBot="1">
      <c r="A66" s="64" t="s">
        <v>438</v>
      </c>
      <c r="B66" s="65" t="s">
        <v>446</v>
      </c>
      <c r="C66" s="381"/>
      <c r="D66" s="381"/>
      <c r="E66" s="381">
        <f>I65-E65</f>
        <v>0</v>
      </c>
      <c r="F66" s="65" t="s">
        <v>447</v>
      </c>
      <c r="G66" s="381"/>
      <c r="H66" s="381"/>
      <c r="I66" s="381"/>
    </row>
    <row r="69" spans="2:5" ht="12.75">
      <c r="B69" s="330" t="s">
        <v>447</v>
      </c>
      <c r="C69" s="330"/>
      <c r="D69" s="330"/>
      <c r="E69" s="331">
        <f>I34</f>
        <v>1</v>
      </c>
    </row>
    <row r="70" spans="2:5" ht="12.75">
      <c r="B70" s="332" t="s">
        <v>446</v>
      </c>
      <c r="C70" s="332"/>
      <c r="D70" s="332"/>
      <c r="E70" s="331">
        <f>E66</f>
        <v>0</v>
      </c>
    </row>
    <row r="71" spans="2:5" ht="12.75">
      <c r="B71" s="333" t="s">
        <v>620</v>
      </c>
      <c r="C71" s="333"/>
      <c r="D71" s="333"/>
      <c r="E71" s="331">
        <f>E69-E70</f>
        <v>1</v>
      </c>
    </row>
  </sheetData>
  <sheetProtection/>
  <mergeCells count="8">
    <mergeCell ref="A2:I2"/>
    <mergeCell ref="A3:I3"/>
    <mergeCell ref="B5:E5"/>
    <mergeCell ref="F5:I5"/>
    <mergeCell ref="A38:I38"/>
    <mergeCell ref="A39:I39"/>
    <mergeCell ref="B41:E41"/>
    <mergeCell ref="F41:I4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
&amp;R&amp;"Times New Roman,Félkövér"&amp;12 2/2. számú melléklet</oddHeader>
  </headerFooter>
  <rowBreaks count="1" manualBreakCount="1">
    <brk id="3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>
    <tabColor indexed="10"/>
  </sheetPr>
  <dimension ref="A1:F15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5.25390625" style="35" customWidth="1"/>
    <col min="2" max="2" width="49.25390625" style="35" customWidth="1"/>
    <col min="3" max="3" width="17.25390625" style="45" customWidth="1"/>
    <col min="4" max="4" width="16.25390625" style="45" customWidth="1"/>
    <col min="5" max="5" width="16.625" style="45" customWidth="1"/>
    <col min="6" max="6" width="17.25390625" style="45" customWidth="1"/>
    <col min="7" max="16384" width="9.125" style="35" customWidth="1"/>
  </cols>
  <sheetData>
    <row r="1" ht="14.25">
      <c r="E1" s="396" t="s">
        <v>632</v>
      </c>
    </row>
    <row r="2" spans="1:6" ht="57.75" customHeight="1">
      <c r="A2" s="277" t="s">
        <v>523</v>
      </c>
      <c r="B2" s="278" t="s">
        <v>184</v>
      </c>
      <c r="C2" s="279" t="s">
        <v>207</v>
      </c>
      <c r="D2" s="279" t="s">
        <v>601</v>
      </c>
      <c r="E2" s="279" t="s">
        <v>600</v>
      </c>
      <c r="F2" s="35"/>
    </row>
    <row r="3" spans="1:6" ht="30" customHeight="1">
      <c r="A3" s="270">
        <v>1</v>
      </c>
      <c r="B3" s="271" t="s">
        <v>509</v>
      </c>
      <c r="C3" s="272">
        <f>SUM(D3:E3)</f>
        <v>56415</v>
      </c>
      <c r="D3" s="272">
        <v>56415</v>
      </c>
      <c r="E3" s="273"/>
      <c r="F3" s="35"/>
    </row>
    <row r="4" spans="1:6" ht="30" customHeight="1">
      <c r="A4" s="270">
        <v>2</v>
      </c>
      <c r="B4" s="271" t="s">
        <v>573</v>
      </c>
      <c r="C4" s="272">
        <f>SUM(D4:E4)</f>
        <v>34579</v>
      </c>
      <c r="D4" s="272">
        <v>34579</v>
      </c>
      <c r="E4" s="272"/>
      <c r="F4" s="35"/>
    </row>
    <row r="5" spans="1:6" ht="30" customHeight="1">
      <c r="A5" s="270">
        <v>3</v>
      </c>
      <c r="B5" s="274" t="s">
        <v>199</v>
      </c>
      <c r="C5" s="272">
        <f aca="true" t="shared" si="0" ref="C5:C12">SUM(D5:E5)</f>
        <v>34633</v>
      </c>
      <c r="D5" s="272">
        <v>34633</v>
      </c>
      <c r="E5" s="273"/>
      <c r="F5" s="35"/>
    </row>
    <row r="6" spans="1:6" ht="30" customHeight="1">
      <c r="A6" s="270">
        <v>4</v>
      </c>
      <c r="B6" s="271" t="s">
        <v>10</v>
      </c>
      <c r="C6" s="272">
        <f t="shared" si="0"/>
        <v>15571</v>
      </c>
      <c r="D6" s="272">
        <v>14548</v>
      </c>
      <c r="E6" s="272">
        <v>1023</v>
      </c>
      <c r="F6" s="35"/>
    </row>
    <row r="7" spans="1:6" ht="30" customHeight="1">
      <c r="A7" s="270">
        <v>5</v>
      </c>
      <c r="B7" s="271" t="s">
        <v>25</v>
      </c>
      <c r="C7" s="272">
        <f t="shared" si="0"/>
        <v>0</v>
      </c>
      <c r="D7" s="272">
        <f>'5.sz.melléklet '!H47</f>
        <v>0</v>
      </c>
      <c r="E7" s="273"/>
      <c r="F7" s="35"/>
    </row>
    <row r="8" spans="1:6" ht="30" customHeight="1">
      <c r="A8" s="270">
        <v>6</v>
      </c>
      <c r="B8" s="271" t="s">
        <v>508</v>
      </c>
      <c r="C8" s="272">
        <f t="shared" si="0"/>
        <v>0</v>
      </c>
      <c r="D8" s="272">
        <f>'5.sz.melléklet '!H56</f>
        <v>0</v>
      </c>
      <c r="E8" s="272"/>
      <c r="F8" s="35"/>
    </row>
    <row r="9" spans="1:6" ht="30" customHeight="1">
      <c r="A9" s="270">
        <v>7</v>
      </c>
      <c r="B9" s="271" t="s">
        <v>572</v>
      </c>
      <c r="C9" s="272">
        <f t="shared" si="0"/>
        <v>0</v>
      </c>
      <c r="D9" s="272">
        <v>0</v>
      </c>
      <c r="E9" s="272"/>
      <c r="F9" s="35"/>
    </row>
    <row r="10" spans="1:6" ht="30" customHeight="1">
      <c r="A10" s="270">
        <v>8</v>
      </c>
      <c r="B10" s="271" t="s">
        <v>505</v>
      </c>
      <c r="C10" s="272">
        <f t="shared" si="0"/>
        <v>0</v>
      </c>
      <c r="D10" s="272">
        <f>'5.sz.melléklet '!H62</f>
        <v>0</v>
      </c>
      <c r="E10" s="272"/>
      <c r="F10" s="35"/>
    </row>
    <row r="11" spans="1:6" ht="30" customHeight="1">
      <c r="A11" s="270">
        <v>9</v>
      </c>
      <c r="B11" s="271" t="s">
        <v>625</v>
      </c>
      <c r="C11" s="272">
        <f t="shared" si="0"/>
        <v>19295</v>
      </c>
      <c r="D11" s="272">
        <v>19291</v>
      </c>
      <c r="E11" s="272">
        <v>4</v>
      </c>
      <c r="F11" s="35"/>
    </row>
    <row r="12" spans="1:6" ht="30" customHeight="1">
      <c r="A12" s="270"/>
      <c r="B12" s="271" t="s">
        <v>617</v>
      </c>
      <c r="C12" s="272">
        <f t="shared" si="0"/>
        <v>-837</v>
      </c>
      <c r="D12" s="272">
        <v>-837</v>
      </c>
      <c r="E12" s="272"/>
      <c r="F12" s="35"/>
    </row>
    <row r="13" spans="1:6" ht="30" customHeight="1">
      <c r="A13" s="277"/>
      <c r="B13" s="280" t="s">
        <v>574</v>
      </c>
      <c r="C13" s="281">
        <f>SUM(C3:C12)</f>
        <v>159656</v>
      </c>
      <c r="D13" s="281">
        <f>SUM(D3:D12)</f>
        <v>158629</v>
      </c>
      <c r="E13" s="281">
        <f>SUM(E3:E12)</f>
        <v>1027</v>
      </c>
      <c r="F13" s="35"/>
    </row>
    <row r="14" spans="1:6" ht="31.5" customHeight="1">
      <c r="A14" s="275"/>
      <c r="B14" s="274" t="s">
        <v>542</v>
      </c>
      <c r="C14" s="272">
        <f>SUM(D14:E14)</f>
        <v>24161</v>
      </c>
      <c r="D14" s="276"/>
      <c r="E14" s="272">
        <v>24161</v>
      </c>
      <c r="F14" s="35" t="str">
        <f>IF(C14=SUM(D14:E14),"OK","NEMJÓ!!")</f>
        <v>OK</v>
      </c>
    </row>
    <row r="15" spans="1:6" ht="29.25" customHeight="1">
      <c r="A15" s="277"/>
      <c r="B15" s="294" t="s">
        <v>576</v>
      </c>
      <c r="C15" s="281">
        <f>SUM(C3:C14)-C13</f>
        <v>183817</v>
      </c>
      <c r="D15" s="295">
        <f>SUM(D3:D14)-D13</f>
        <v>158629</v>
      </c>
      <c r="E15" s="295">
        <f>SUM(E3:E14)-E13</f>
        <v>25188</v>
      </c>
      <c r="F15" s="35"/>
    </row>
  </sheetData>
  <sheetProtection/>
  <printOptions horizontalCentered="1"/>
  <pageMargins left="0.9448818897637796" right="0.7480314960629921" top="1.5748031496062993" bottom="0.984251968503937" header="0.5118110236220472" footer="0.5118110236220472"/>
  <pageSetup horizontalDpi="600" verticalDpi="600" orientation="landscape" paperSize="9" scale="94" r:id="rId1"/>
  <headerFooter alignWithMargins="0">
    <oddHeader>&amp;C&amp;"Arial CE,Félkövér"&amp;12
Cikó Község Önkormányzata összevont bevételei&amp;R&amp;"Times New Roman,Félkövér"&amp;12 3.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>
    <tabColor indexed="10"/>
  </sheetPr>
  <dimension ref="A1:F20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7.125" style="81" customWidth="1"/>
    <col min="2" max="2" width="38.25390625" style="35" customWidth="1"/>
    <col min="3" max="3" width="17.25390625" style="35" customWidth="1"/>
    <col min="4" max="4" width="16.25390625" style="35" customWidth="1"/>
    <col min="5" max="6" width="17.25390625" style="35" customWidth="1"/>
    <col min="7" max="16384" width="9.125" style="35" customWidth="1"/>
  </cols>
  <sheetData>
    <row r="1" ht="15">
      <c r="E1" s="397" t="s">
        <v>632</v>
      </c>
    </row>
    <row r="2" spans="1:5" ht="57.75" customHeight="1">
      <c r="A2" s="277" t="s">
        <v>523</v>
      </c>
      <c r="B2" s="278" t="s">
        <v>184</v>
      </c>
      <c r="C2" s="279" t="s">
        <v>207</v>
      </c>
      <c r="D2" s="279" t="s">
        <v>602</v>
      </c>
      <c r="E2" s="279" t="s">
        <v>600</v>
      </c>
    </row>
    <row r="3" spans="1:5" ht="30" customHeight="1">
      <c r="A3" s="282" t="s">
        <v>330</v>
      </c>
      <c r="B3" s="269" t="s">
        <v>3</v>
      </c>
      <c r="C3" s="268">
        <f>SUM(D3:E3)</f>
        <v>30380</v>
      </c>
      <c r="D3" s="268">
        <v>14491</v>
      </c>
      <c r="E3" s="268">
        <v>15889</v>
      </c>
    </row>
    <row r="4" spans="1:5" ht="30" customHeight="1">
      <c r="A4" s="282" t="s">
        <v>332</v>
      </c>
      <c r="B4" s="269" t="s">
        <v>496</v>
      </c>
      <c r="C4" s="268">
        <f aca="true" t="shared" si="0" ref="C4:C17">SUM(D4:E4)</f>
        <v>7026</v>
      </c>
      <c r="D4" s="268">
        <v>3137</v>
      </c>
      <c r="E4" s="268">
        <v>3889</v>
      </c>
    </row>
    <row r="5" spans="1:5" ht="30" customHeight="1">
      <c r="A5" s="282" t="s">
        <v>334</v>
      </c>
      <c r="B5" s="269" t="s">
        <v>4</v>
      </c>
      <c r="C5" s="268">
        <f t="shared" si="0"/>
        <v>69780</v>
      </c>
      <c r="D5" s="268">
        <v>64292</v>
      </c>
      <c r="E5" s="268">
        <v>5488</v>
      </c>
    </row>
    <row r="6" spans="1:5" ht="30" customHeight="1">
      <c r="A6" s="282" t="s">
        <v>336</v>
      </c>
      <c r="B6" s="269" t="s">
        <v>337</v>
      </c>
      <c r="C6" s="268">
        <f t="shared" si="0"/>
        <v>12525</v>
      </c>
      <c r="D6" s="268">
        <v>12525</v>
      </c>
      <c r="E6" s="268"/>
    </row>
    <row r="7" spans="1:5" ht="30" customHeight="1">
      <c r="A7" s="282" t="s">
        <v>338</v>
      </c>
      <c r="B7" s="269" t="s">
        <v>497</v>
      </c>
      <c r="C7" s="268">
        <f t="shared" si="0"/>
        <v>17167</v>
      </c>
      <c r="D7" s="268">
        <v>17167</v>
      </c>
      <c r="E7" s="268"/>
    </row>
    <row r="8" spans="1:5" ht="30" customHeight="1">
      <c r="A8" s="282" t="s">
        <v>575</v>
      </c>
      <c r="B8" s="269" t="s">
        <v>5</v>
      </c>
      <c r="C8" s="268">
        <f t="shared" si="0"/>
        <v>1640</v>
      </c>
      <c r="D8" s="268">
        <v>1640</v>
      </c>
      <c r="E8" s="268"/>
    </row>
    <row r="9" spans="1:5" ht="30" customHeight="1">
      <c r="A9" s="289" t="s">
        <v>328</v>
      </c>
      <c r="B9" s="293" t="s">
        <v>503</v>
      </c>
      <c r="C9" s="291">
        <f t="shared" si="0"/>
        <v>138518</v>
      </c>
      <c r="D9" s="291">
        <f>D3+D4+D5+D6+D7+D8</f>
        <v>113252</v>
      </c>
      <c r="E9" s="291">
        <f>E3+E4+E5+E6+E7+E8</f>
        <v>25266</v>
      </c>
    </row>
    <row r="10" spans="1:5" ht="30" customHeight="1">
      <c r="A10" s="282" t="s">
        <v>214</v>
      </c>
      <c r="B10" s="269" t="s">
        <v>6</v>
      </c>
      <c r="C10" s="268">
        <f t="shared" si="0"/>
        <v>34401</v>
      </c>
      <c r="D10" s="268">
        <v>34401</v>
      </c>
      <c r="E10" s="268"/>
    </row>
    <row r="11" spans="1:5" ht="30" customHeight="1">
      <c r="A11" s="289" t="s">
        <v>557</v>
      </c>
      <c r="B11" s="293" t="s">
        <v>504</v>
      </c>
      <c r="C11" s="291">
        <f t="shared" si="0"/>
        <v>34401</v>
      </c>
      <c r="D11" s="291">
        <f>D10</f>
        <v>34401</v>
      </c>
      <c r="E11" s="291">
        <f>E10</f>
        <v>0</v>
      </c>
    </row>
    <row r="12" spans="1:5" ht="30" customHeight="1">
      <c r="A12" s="282" t="s">
        <v>226</v>
      </c>
      <c r="B12" s="269" t="s">
        <v>7</v>
      </c>
      <c r="C12" s="268">
        <f t="shared" si="0"/>
        <v>0</v>
      </c>
      <c r="D12" s="268">
        <v>0</v>
      </c>
      <c r="E12" s="268"/>
    </row>
    <row r="13" spans="1:5" ht="30" customHeight="1">
      <c r="A13" s="289" t="s">
        <v>224</v>
      </c>
      <c r="B13" s="290" t="s">
        <v>505</v>
      </c>
      <c r="C13" s="291">
        <f t="shared" si="0"/>
        <v>0</v>
      </c>
      <c r="D13" s="292">
        <v>0</v>
      </c>
      <c r="E13" s="292">
        <f>E12</f>
        <v>0</v>
      </c>
    </row>
    <row r="14" spans="1:5" ht="30" customHeight="1">
      <c r="A14" s="289" t="s">
        <v>240</v>
      </c>
      <c r="B14" s="293" t="s">
        <v>8</v>
      </c>
      <c r="C14" s="291">
        <f t="shared" si="0"/>
        <v>0</v>
      </c>
      <c r="D14" s="291"/>
      <c r="E14" s="291">
        <v>0</v>
      </c>
    </row>
    <row r="15" spans="1:5" ht="30" customHeight="1">
      <c r="A15" s="289"/>
      <c r="B15" s="271" t="s">
        <v>618</v>
      </c>
      <c r="C15" s="291">
        <f>SUM(D15:E15)</f>
        <v>-25548</v>
      </c>
      <c r="D15" s="291">
        <v>-25469</v>
      </c>
      <c r="E15" s="291">
        <v>-79</v>
      </c>
    </row>
    <row r="16" spans="1:5" ht="30" customHeight="1">
      <c r="A16" s="286"/>
      <c r="B16" s="287" t="s">
        <v>574</v>
      </c>
      <c r="C16" s="288">
        <f>SUM(D16:E16)</f>
        <v>147371</v>
      </c>
      <c r="D16" s="288">
        <f>D9+D11+D12+D14+D15</f>
        <v>122184</v>
      </c>
      <c r="E16" s="288">
        <f>E9+E11+E14+E15</f>
        <v>25187</v>
      </c>
    </row>
    <row r="17" spans="1:5" ht="30" customHeight="1">
      <c r="A17" s="267"/>
      <c r="B17" s="269" t="s">
        <v>542</v>
      </c>
      <c r="C17" s="268">
        <f t="shared" si="0"/>
        <v>24161</v>
      </c>
      <c r="D17" s="268">
        <v>24161</v>
      </c>
      <c r="E17" s="268"/>
    </row>
    <row r="18" spans="1:5" ht="30" customHeight="1">
      <c r="A18" s="283"/>
      <c r="B18" s="284" t="s">
        <v>574</v>
      </c>
      <c r="C18" s="285">
        <f>C16+C17</f>
        <v>171532</v>
      </c>
      <c r="D18" s="285">
        <f>D16+D17</f>
        <v>146345</v>
      </c>
      <c r="E18" s="285">
        <f>E16+E17</f>
        <v>25187</v>
      </c>
    </row>
    <row r="19" ht="12.75">
      <c r="D19" s="36"/>
    </row>
    <row r="20" ht="12.75">
      <c r="F20" s="37"/>
    </row>
  </sheetData>
  <sheetProtection/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landscape" paperSize="9" scale="95" r:id="rId1"/>
  <headerFooter alignWithMargins="0">
    <oddHeader>&amp;C&amp;"Arial CE,Félkövér"&amp;12
Cikó Község Önkormányzata összevont kiadásai&amp;R&amp;"Times New Roman,Félkövér"&amp;12 4.számú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">
    <tabColor indexed="48"/>
  </sheetPr>
  <dimension ref="A1:J224"/>
  <sheetViews>
    <sheetView view="pageBreakPreview" zoomScaleSheetLayoutView="100" zoomScalePageLayoutView="0" workbookViewId="0" topLeftCell="A1">
      <selection activeCell="F1" sqref="F1:H1"/>
    </sheetView>
  </sheetViews>
  <sheetFormatPr defaultColWidth="0" defaultRowHeight="0" customHeight="1" zeroHeight="1"/>
  <cols>
    <col min="1" max="1" width="4.375" style="2" customWidth="1"/>
    <col min="2" max="2" width="4.00390625" style="2" customWidth="1"/>
    <col min="3" max="3" width="3.75390625" style="2" customWidth="1"/>
    <col min="4" max="4" width="5.00390625" style="2" customWidth="1"/>
    <col min="5" max="5" width="42.125" style="47" bestFit="1" customWidth="1"/>
    <col min="6" max="7" width="15.625" style="7" customWidth="1"/>
    <col min="8" max="8" width="15.875" style="27" customWidth="1"/>
    <col min="9" max="9" width="15.125" style="27" customWidth="1"/>
    <col min="10" max="10" width="7.75390625" style="3" customWidth="1"/>
    <col min="11" max="16384" width="12.00390625" style="47" hidden="1" customWidth="1"/>
  </cols>
  <sheetData>
    <row r="1" spans="1:9" ht="58.5" customHeight="1">
      <c r="A1" s="253" t="s">
        <v>202</v>
      </c>
      <c r="B1" s="253" t="s">
        <v>0</v>
      </c>
      <c r="C1" s="253" t="s">
        <v>203</v>
      </c>
      <c r="D1" s="253" t="s">
        <v>204</v>
      </c>
      <c r="E1" s="254" t="s">
        <v>22</v>
      </c>
      <c r="F1" s="255" t="s">
        <v>629</v>
      </c>
      <c r="G1" s="255" t="s">
        <v>630</v>
      </c>
      <c r="H1" s="255" t="s">
        <v>616</v>
      </c>
      <c r="I1" s="86"/>
    </row>
    <row r="2" ht="12.75" customHeight="1" hidden="1"/>
    <row r="3" spans="1:9" ht="13.5" customHeight="1">
      <c r="A3" s="115"/>
      <c r="B3" s="115"/>
      <c r="C3" s="115"/>
      <c r="D3" s="115">
        <v>1</v>
      </c>
      <c r="E3" s="47" t="s">
        <v>468</v>
      </c>
      <c r="H3" s="87">
        <v>0</v>
      </c>
      <c r="I3" s="87"/>
    </row>
    <row r="4" spans="1:9" ht="13.5" customHeight="1">
      <c r="A4" s="115"/>
      <c r="B4" s="115"/>
      <c r="C4" s="115"/>
      <c r="D4" s="115">
        <v>2</v>
      </c>
      <c r="E4" s="47" t="s">
        <v>469</v>
      </c>
      <c r="H4" s="87">
        <v>0</v>
      </c>
      <c r="I4" s="87"/>
    </row>
    <row r="5" spans="1:10" ht="12.75">
      <c r="A5" s="116"/>
      <c r="B5" s="116"/>
      <c r="C5" s="116"/>
      <c r="D5" s="115">
        <v>3</v>
      </c>
      <c r="E5" s="47" t="s">
        <v>470</v>
      </c>
      <c r="F5" s="7">
        <v>264</v>
      </c>
      <c r="G5" s="7">
        <v>264</v>
      </c>
      <c r="H5" s="27">
        <v>544</v>
      </c>
      <c r="J5" s="47"/>
    </row>
    <row r="6" spans="1:10" ht="12.75">
      <c r="A6" s="116"/>
      <c r="B6" s="116"/>
      <c r="C6" s="116"/>
      <c r="D6" s="115">
        <v>4</v>
      </c>
      <c r="E6" s="47" t="s">
        <v>195</v>
      </c>
      <c r="F6" s="7">
        <v>17109</v>
      </c>
      <c r="G6" s="7">
        <v>17109</v>
      </c>
      <c r="H6" s="27">
        <v>11450</v>
      </c>
      <c r="J6" s="47"/>
    </row>
    <row r="7" spans="1:10" ht="12.75">
      <c r="A7" s="116"/>
      <c r="B7" s="116"/>
      <c r="C7" s="116"/>
      <c r="D7" s="115">
        <v>5</v>
      </c>
      <c r="E7" s="47" t="s">
        <v>232</v>
      </c>
      <c r="F7" s="7">
        <v>3000</v>
      </c>
      <c r="G7" s="7">
        <v>3000</v>
      </c>
      <c r="H7" s="27">
        <v>1887</v>
      </c>
      <c r="J7" s="47"/>
    </row>
    <row r="8" spans="1:10" ht="12.75">
      <c r="A8" s="116"/>
      <c r="B8" s="116"/>
      <c r="C8" s="116"/>
      <c r="D8" s="115">
        <v>6</v>
      </c>
      <c r="E8" s="47" t="s">
        <v>480</v>
      </c>
      <c r="H8" s="27">
        <v>0</v>
      </c>
      <c r="J8" s="47"/>
    </row>
    <row r="9" spans="1:10" ht="12.75">
      <c r="A9" s="116"/>
      <c r="B9" s="116"/>
      <c r="C9" s="116"/>
      <c r="D9" s="115">
        <v>7</v>
      </c>
      <c r="E9" s="47" t="s">
        <v>471</v>
      </c>
      <c r="H9" s="27">
        <v>0</v>
      </c>
      <c r="J9" s="47"/>
    </row>
    <row r="10" spans="1:9" ht="12.75">
      <c r="A10" s="115"/>
      <c r="B10" s="115"/>
      <c r="C10" s="115"/>
      <c r="D10" s="115">
        <v>6</v>
      </c>
      <c r="E10" s="47" t="s">
        <v>9</v>
      </c>
      <c r="F10" s="7">
        <v>30</v>
      </c>
      <c r="G10" s="7">
        <v>30</v>
      </c>
      <c r="H10" s="88">
        <v>158</v>
      </c>
      <c r="I10" s="88"/>
    </row>
    <row r="11" spans="1:9" ht="12.75">
      <c r="A11" s="115"/>
      <c r="B11" s="115"/>
      <c r="C11" s="115"/>
      <c r="D11" s="115">
        <v>8</v>
      </c>
      <c r="E11" s="47" t="s">
        <v>479</v>
      </c>
      <c r="F11" s="7">
        <v>810</v>
      </c>
      <c r="G11" s="7">
        <v>810</v>
      </c>
      <c r="H11" s="88">
        <v>509</v>
      </c>
      <c r="I11" s="88"/>
    </row>
    <row r="12" spans="1:10" s="6" customFormat="1" ht="12.75">
      <c r="A12" s="117"/>
      <c r="B12" s="117"/>
      <c r="C12" s="118">
        <v>1</v>
      </c>
      <c r="D12" s="117"/>
      <c r="E12" s="6" t="s">
        <v>10</v>
      </c>
      <c r="F12" s="69">
        <f>SUM(F3:F11)</f>
        <v>21213</v>
      </c>
      <c r="G12" s="69">
        <f>SUM(G3:G11)</f>
        <v>21213</v>
      </c>
      <c r="H12" s="68">
        <f>SUM(H3:H11)</f>
        <v>14548</v>
      </c>
      <c r="I12" s="68"/>
      <c r="J12" s="8"/>
    </row>
    <row r="13" spans="1:8" ht="12.75">
      <c r="A13" s="115"/>
      <c r="B13" s="115"/>
      <c r="C13" s="116"/>
      <c r="D13" s="116">
        <v>1</v>
      </c>
      <c r="E13" s="47" t="s">
        <v>11</v>
      </c>
      <c r="H13" s="27">
        <v>0</v>
      </c>
    </row>
    <row r="14" spans="1:8" ht="12.75">
      <c r="A14" s="115"/>
      <c r="B14" s="115"/>
      <c r="C14" s="115"/>
      <c r="D14" s="115">
        <v>2</v>
      </c>
      <c r="E14" s="47" t="s">
        <v>12</v>
      </c>
      <c r="F14" s="7">
        <f>SUM(F15:F17)</f>
        <v>25190</v>
      </c>
      <c r="G14" s="7">
        <f>SUM(G15:G17)</f>
        <v>25190</v>
      </c>
      <c r="H14" s="7">
        <v>27760</v>
      </c>
    </row>
    <row r="15" spans="1:8" ht="12.75">
      <c r="A15" s="115"/>
      <c r="B15" s="115"/>
      <c r="C15" s="115"/>
      <c r="D15" s="119"/>
      <c r="E15" s="47" t="s">
        <v>13</v>
      </c>
      <c r="F15" s="7">
        <v>5190</v>
      </c>
      <c r="G15" s="7">
        <v>5190</v>
      </c>
      <c r="H15" s="27">
        <v>3621</v>
      </c>
    </row>
    <row r="16" spans="1:8" ht="12.75">
      <c r="A16" s="115"/>
      <c r="B16" s="115"/>
      <c r="C16" s="115"/>
      <c r="D16" s="115"/>
      <c r="E16" s="47" t="s">
        <v>14</v>
      </c>
      <c r="F16" s="7">
        <v>20000</v>
      </c>
      <c r="G16" s="7">
        <v>20000</v>
      </c>
      <c r="H16" s="27">
        <v>24139</v>
      </c>
    </row>
    <row r="17" spans="1:8" ht="12.75">
      <c r="A17" s="115"/>
      <c r="B17" s="115"/>
      <c r="C17" s="115"/>
      <c r="D17" s="115"/>
      <c r="E17" s="89" t="s">
        <v>580</v>
      </c>
      <c r="H17" s="27">
        <v>0</v>
      </c>
    </row>
    <row r="18" spans="1:8" ht="12.75">
      <c r="A18" s="115"/>
      <c r="B18" s="115"/>
      <c r="C18" s="115"/>
      <c r="D18" s="115">
        <v>3</v>
      </c>
      <c r="E18" s="47" t="s">
        <v>15</v>
      </c>
      <c r="F18" s="7">
        <v>6000</v>
      </c>
      <c r="G18" s="7">
        <v>6000</v>
      </c>
      <c r="H18" s="7">
        <v>6087</v>
      </c>
    </row>
    <row r="19" spans="1:8" ht="12.75">
      <c r="A19" s="115"/>
      <c r="B19" s="115"/>
      <c r="C19" s="115"/>
      <c r="D19" s="115"/>
      <c r="E19" s="47" t="s">
        <v>525</v>
      </c>
      <c r="H19" s="27">
        <v>0</v>
      </c>
    </row>
    <row r="20" spans="1:8" ht="12.75">
      <c r="A20" s="115"/>
      <c r="B20" s="115"/>
      <c r="C20" s="115"/>
      <c r="D20" s="115"/>
      <c r="E20" s="47" t="s">
        <v>526</v>
      </c>
      <c r="H20" s="27">
        <v>0</v>
      </c>
    </row>
    <row r="21" spans="1:8" ht="12.75">
      <c r="A21" s="115"/>
      <c r="B21" s="115"/>
      <c r="C21" s="115"/>
      <c r="D21" s="115"/>
      <c r="E21" s="47" t="s">
        <v>527</v>
      </c>
      <c r="F21" s="7">
        <v>6000</v>
      </c>
      <c r="G21" s="7">
        <v>6000</v>
      </c>
      <c r="H21" s="27">
        <v>6087</v>
      </c>
    </row>
    <row r="22" spans="1:8" ht="12.75">
      <c r="A22" s="115"/>
      <c r="B22" s="115"/>
      <c r="C22" s="115"/>
      <c r="D22" s="115"/>
      <c r="E22" s="89" t="s">
        <v>528</v>
      </c>
      <c r="H22" s="27">
        <v>0</v>
      </c>
    </row>
    <row r="23" spans="1:8" ht="12.75">
      <c r="A23" s="115"/>
      <c r="B23" s="115"/>
      <c r="C23" s="115"/>
      <c r="D23" s="115">
        <v>4</v>
      </c>
      <c r="E23" s="47" t="s">
        <v>472</v>
      </c>
      <c r="F23" s="7">
        <f>F24</f>
        <v>20</v>
      </c>
      <c r="G23" s="7">
        <f>G24</f>
        <v>20</v>
      </c>
      <c r="H23" s="7">
        <v>262</v>
      </c>
    </row>
    <row r="24" spans="1:8" ht="12.75">
      <c r="A24" s="115"/>
      <c r="B24" s="115"/>
      <c r="C24" s="115"/>
      <c r="D24" s="115"/>
      <c r="E24" s="47" t="s">
        <v>16</v>
      </c>
      <c r="F24" s="7">
        <v>20</v>
      </c>
      <c r="G24" s="7">
        <v>20</v>
      </c>
      <c r="H24" s="27">
        <v>20</v>
      </c>
    </row>
    <row r="25" spans="1:8" ht="12.75">
      <c r="A25" s="115"/>
      <c r="B25" s="115"/>
      <c r="C25" s="115"/>
      <c r="D25" s="115">
        <v>5</v>
      </c>
      <c r="E25" s="47" t="s">
        <v>473</v>
      </c>
      <c r="F25" s="7">
        <v>10</v>
      </c>
      <c r="G25" s="7">
        <v>10</v>
      </c>
      <c r="H25" s="27">
        <v>170</v>
      </c>
    </row>
    <row r="26" spans="1:8" ht="12.75">
      <c r="A26" s="115"/>
      <c r="B26" s="115"/>
      <c r="C26" s="115"/>
      <c r="D26" s="115">
        <v>6</v>
      </c>
      <c r="E26" s="47" t="s">
        <v>539</v>
      </c>
      <c r="F26" s="7">
        <v>0</v>
      </c>
      <c r="G26" s="7">
        <v>0</v>
      </c>
      <c r="H26" s="27">
        <v>354</v>
      </c>
    </row>
    <row r="27" spans="1:10" s="6" customFormat="1" ht="12.75">
      <c r="A27" s="117"/>
      <c r="B27" s="117"/>
      <c r="C27" s="118">
        <v>2</v>
      </c>
      <c r="D27" s="117"/>
      <c r="E27" s="6" t="s">
        <v>17</v>
      </c>
      <c r="F27" s="69">
        <f>F14+F18+F23+F25+F26</f>
        <v>31220</v>
      </c>
      <c r="G27" s="69">
        <f>G14+G18+G23+G25+G26</f>
        <v>31220</v>
      </c>
      <c r="H27" s="68">
        <f>H14+H18+H23+H25+H26</f>
        <v>34633</v>
      </c>
      <c r="I27" s="68"/>
      <c r="J27" s="8"/>
    </row>
    <row r="28" spans="1:10" ht="12.75">
      <c r="A28" s="120"/>
      <c r="B28" s="121">
        <v>1</v>
      </c>
      <c r="C28" s="120"/>
      <c r="D28" s="120"/>
      <c r="E28" s="102" t="s">
        <v>516</v>
      </c>
      <c r="F28" s="103">
        <f>F12+F27</f>
        <v>52433</v>
      </c>
      <c r="G28" s="103">
        <f>G12+G27</f>
        <v>52433</v>
      </c>
      <c r="H28" s="103">
        <f>H12+H27</f>
        <v>49181</v>
      </c>
      <c r="I28" s="68"/>
      <c r="J28" s="5"/>
    </row>
    <row r="29" spans="1:9" ht="12.75">
      <c r="A29" s="115"/>
      <c r="B29" s="115"/>
      <c r="C29" s="115"/>
      <c r="D29" s="115">
        <v>1</v>
      </c>
      <c r="E29" s="47" t="s">
        <v>18</v>
      </c>
      <c r="H29" s="28">
        <v>0</v>
      </c>
      <c r="I29" s="28"/>
    </row>
    <row r="30" spans="1:9" ht="12.75">
      <c r="A30" s="115"/>
      <c r="B30" s="115"/>
      <c r="C30" s="115"/>
      <c r="D30" s="115">
        <v>2</v>
      </c>
      <c r="E30" s="47" t="s">
        <v>19</v>
      </c>
      <c r="H30" s="28">
        <v>0</v>
      </c>
      <c r="I30" s="28"/>
    </row>
    <row r="31" spans="1:9" ht="12.75">
      <c r="A31" s="115"/>
      <c r="B31" s="115"/>
      <c r="C31" s="115"/>
      <c r="D31" s="115">
        <v>3</v>
      </c>
      <c r="E31" s="47" t="s">
        <v>474</v>
      </c>
      <c r="H31" s="28">
        <v>0</v>
      </c>
      <c r="I31" s="28"/>
    </row>
    <row r="32" spans="1:9" ht="12.75">
      <c r="A32" s="115"/>
      <c r="B32" s="115"/>
      <c r="C32" s="115"/>
      <c r="D32" s="115">
        <v>4</v>
      </c>
      <c r="E32" s="47" t="s">
        <v>475</v>
      </c>
      <c r="H32" s="28">
        <v>0</v>
      </c>
      <c r="I32" s="28"/>
    </row>
    <row r="33" spans="1:9" ht="58.5" customHeight="1">
      <c r="A33" s="253" t="s">
        <v>202</v>
      </c>
      <c r="B33" s="253" t="s">
        <v>0</v>
      </c>
      <c r="C33" s="253" t="s">
        <v>203</v>
      </c>
      <c r="D33" s="253" t="s">
        <v>204</v>
      </c>
      <c r="E33" s="254" t="s">
        <v>22</v>
      </c>
      <c r="F33" s="255" t="s">
        <v>629</v>
      </c>
      <c r="G33" s="255" t="s">
        <v>630</v>
      </c>
      <c r="H33" s="255" t="s">
        <v>616</v>
      </c>
      <c r="I33" s="86"/>
    </row>
    <row r="34" spans="1:9" ht="12.75">
      <c r="A34" s="115"/>
      <c r="B34" s="115"/>
      <c r="C34" s="115"/>
      <c r="D34" s="115">
        <v>5</v>
      </c>
      <c r="E34" s="47" t="s">
        <v>476</v>
      </c>
      <c r="G34" s="7">
        <v>2642</v>
      </c>
      <c r="H34" s="28">
        <v>2642</v>
      </c>
      <c r="I34" s="28"/>
    </row>
    <row r="35" spans="1:9" ht="12.75">
      <c r="A35" s="115"/>
      <c r="B35" s="115"/>
      <c r="C35" s="115"/>
      <c r="D35" s="115">
        <v>6</v>
      </c>
      <c r="E35" s="47" t="s">
        <v>530</v>
      </c>
      <c r="F35" s="7">
        <v>16327</v>
      </c>
      <c r="G35" s="7">
        <v>18405</v>
      </c>
      <c r="H35" s="28">
        <v>18405</v>
      </c>
      <c r="I35" s="28"/>
    </row>
    <row r="36" spans="1:9" ht="12.75">
      <c r="A36" s="115"/>
      <c r="B36" s="115"/>
      <c r="C36" s="115"/>
      <c r="D36" s="115">
        <v>7</v>
      </c>
      <c r="E36" s="47" t="s">
        <v>529</v>
      </c>
      <c r="F36" s="7">
        <v>22232</v>
      </c>
      <c r="G36" s="7">
        <v>30093</v>
      </c>
      <c r="H36" s="28">
        <v>30093</v>
      </c>
      <c r="I36" s="28"/>
    </row>
    <row r="37" spans="1:9" ht="12.75">
      <c r="A37" s="115"/>
      <c r="B37" s="115"/>
      <c r="C37" s="115"/>
      <c r="D37" s="115">
        <v>8</v>
      </c>
      <c r="E37" s="47" t="s">
        <v>581</v>
      </c>
      <c r="H37" s="28">
        <v>0</v>
      </c>
      <c r="I37" s="28"/>
    </row>
    <row r="38" spans="1:9" ht="12.75">
      <c r="A38" s="115"/>
      <c r="B38" s="115"/>
      <c r="C38" s="115"/>
      <c r="D38" s="115">
        <v>9</v>
      </c>
      <c r="E38" s="47" t="s">
        <v>582</v>
      </c>
      <c r="F38" s="7">
        <v>3007</v>
      </c>
      <c r="G38" s="7">
        <v>3006</v>
      </c>
      <c r="H38" s="28">
        <v>3006</v>
      </c>
      <c r="I38" s="28"/>
    </row>
    <row r="39" spans="1:9" ht="12.75">
      <c r="A39" s="115"/>
      <c r="B39" s="115"/>
      <c r="C39" s="115"/>
      <c r="D39" s="115">
        <v>10</v>
      </c>
      <c r="E39" s="47" t="s">
        <v>583</v>
      </c>
      <c r="H39" s="28">
        <v>0</v>
      </c>
      <c r="I39" s="28"/>
    </row>
    <row r="40" spans="1:9" ht="12.75">
      <c r="A40" s="115"/>
      <c r="B40" s="115"/>
      <c r="C40" s="115"/>
      <c r="D40" s="115">
        <v>11</v>
      </c>
      <c r="E40" s="47" t="s">
        <v>534</v>
      </c>
      <c r="F40" s="7">
        <v>1070</v>
      </c>
      <c r="G40" s="7">
        <v>1070</v>
      </c>
      <c r="H40" s="28">
        <v>1070</v>
      </c>
      <c r="I40" s="28"/>
    </row>
    <row r="41" spans="1:9" ht="12.75">
      <c r="A41" s="115"/>
      <c r="B41" s="115"/>
      <c r="C41" s="115"/>
      <c r="D41" s="115">
        <v>12</v>
      </c>
      <c r="E41" s="47" t="s">
        <v>584</v>
      </c>
      <c r="F41" s="7">
        <v>8</v>
      </c>
      <c r="G41" s="7">
        <v>1199</v>
      </c>
      <c r="H41" s="28">
        <v>1199</v>
      </c>
      <c r="I41" s="28"/>
    </row>
    <row r="42" spans="1:8" ht="12.75">
      <c r="A42" s="115"/>
      <c r="B42" s="115"/>
      <c r="C42" s="118">
        <v>1</v>
      </c>
      <c r="D42" s="115"/>
      <c r="E42" s="47" t="s">
        <v>21</v>
      </c>
      <c r="F42" s="87">
        <f>F29+F30+F32+F31+F34</f>
        <v>0</v>
      </c>
      <c r="G42" s="87"/>
      <c r="H42" s="87"/>
    </row>
    <row r="43" spans="1:9" ht="13.5" customHeight="1">
      <c r="A43" s="120"/>
      <c r="B43" s="121">
        <v>2</v>
      </c>
      <c r="C43" s="120"/>
      <c r="D43" s="120"/>
      <c r="E43" s="102" t="s">
        <v>509</v>
      </c>
      <c r="F43" s="104">
        <f>SUM(F34:F42)</f>
        <v>42644</v>
      </c>
      <c r="G43" s="104">
        <f>SUM(G34:G42)</f>
        <v>56415</v>
      </c>
      <c r="H43" s="104">
        <f>SUM(H34:H42)</f>
        <v>56415</v>
      </c>
      <c r="I43" s="68"/>
    </row>
    <row r="44" spans="1:10" ht="12.75">
      <c r="A44" s="116"/>
      <c r="B44" s="116"/>
      <c r="C44" s="115"/>
      <c r="D44" s="116">
        <v>1</v>
      </c>
      <c r="E44" s="47" t="s">
        <v>23</v>
      </c>
      <c r="H44" s="90">
        <v>0</v>
      </c>
      <c r="I44" s="90"/>
      <c r="J44" s="47"/>
    </row>
    <row r="45" spans="1:10" ht="12.75">
      <c r="A45" s="116"/>
      <c r="B45" s="116"/>
      <c r="C45" s="115"/>
      <c r="D45" s="116">
        <v>2</v>
      </c>
      <c r="E45" s="47" t="s">
        <v>24</v>
      </c>
      <c r="H45" s="90">
        <v>0</v>
      </c>
      <c r="I45" s="90"/>
      <c r="J45" s="47"/>
    </row>
    <row r="46" spans="1:9" ht="12.75">
      <c r="A46" s="115"/>
      <c r="B46" s="115"/>
      <c r="C46" s="115"/>
      <c r="D46" s="115"/>
      <c r="E46" s="47" t="s">
        <v>531</v>
      </c>
      <c r="H46" s="90">
        <v>0</v>
      </c>
      <c r="I46" s="90"/>
    </row>
    <row r="47" spans="1:9" ht="12.75">
      <c r="A47" s="120"/>
      <c r="B47" s="121">
        <v>3</v>
      </c>
      <c r="C47" s="120"/>
      <c r="D47" s="120"/>
      <c r="E47" s="102" t="s">
        <v>25</v>
      </c>
      <c r="F47" s="103">
        <f>F44+F45</f>
        <v>0</v>
      </c>
      <c r="G47" s="103">
        <f>G44+G45</f>
        <v>0</v>
      </c>
      <c r="H47" s="104">
        <f>H44+H45</f>
        <v>0</v>
      </c>
      <c r="I47" s="68"/>
    </row>
    <row r="48" spans="1:8" ht="12.75">
      <c r="A48" s="115"/>
      <c r="B48" s="115"/>
      <c r="C48" s="118">
        <v>1</v>
      </c>
      <c r="D48" s="115"/>
      <c r="E48" s="47" t="s">
        <v>28</v>
      </c>
      <c r="H48" s="27">
        <v>0</v>
      </c>
    </row>
    <row r="49" spans="1:8" ht="12.75">
      <c r="A49" s="115"/>
      <c r="B49" s="115"/>
      <c r="C49" s="118">
        <v>2</v>
      </c>
      <c r="D49" s="115"/>
      <c r="E49" s="47" t="s">
        <v>533</v>
      </c>
      <c r="H49" s="27">
        <v>0</v>
      </c>
    </row>
    <row r="50" spans="1:8" ht="12.75">
      <c r="A50" s="115"/>
      <c r="B50" s="115"/>
      <c r="C50" s="118">
        <v>3</v>
      </c>
      <c r="D50" s="115"/>
      <c r="E50" s="47" t="s">
        <v>477</v>
      </c>
      <c r="F50" s="7">
        <v>10871</v>
      </c>
      <c r="G50" s="7">
        <v>10871</v>
      </c>
      <c r="H50" s="27">
        <v>17476</v>
      </c>
    </row>
    <row r="51" spans="1:8" ht="12.75">
      <c r="A51" s="115"/>
      <c r="B51" s="115"/>
      <c r="C51" s="118">
        <v>4</v>
      </c>
      <c r="D51" s="115"/>
      <c r="E51" s="47" t="s">
        <v>478</v>
      </c>
      <c r="F51" s="7">
        <v>17184</v>
      </c>
      <c r="G51" s="7">
        <v>17184</v>
      </c>
      <c r="H51" s="27">
        <v>17103</v>
      </c>
    </row>
    <row r="52" spans="1:7" ht="12.75" customHeight="1" hidden="1" thickBot="1">
      <c r="A52" s="115"/>
      <c r="B52" s="117"/>
      <c r="C52" s="117"/>
      <c r="D52" s="117"/>
      <c r="E52" s="47" t="s">
        <v>26</v>
      </c>
      <c r="F52" s="91"/>
      <c r="G52" s="91"/>
    </row>
    <row r="53" spans="1:5" ht="12.75" customHeight="1" hidden="1" thickBot="1" thickTop="1">
      <c r="A53" s="115"/>
      <c r="B53" s="115">
        <v>4</v>
      </c>
      <c r="C53" s="115"/>
      <c r="D53" s="115"/>
      <c r="E53" s="47" t="s">
        <v>27</v>
      </c>
    </row>
    <row r="54" spans="1:9" ht="12.75">
      <c r="A54" s="120"/>
      <c r="B54" s="121">
        <v>4</v>
      </c>
      <c r="C54" s="120"/>
      <c r="D54" s="120"/>
      <c r="E54" s="102" t="s">
        <v>510</v>
      </c>
      <c r="F54" s="103">
        <f>F50+F51+F48</f>
        <v>28055</v>
      </c>
      <c r="G54" s="103">
        <f>G50+G51+G48</f>
        <v>28055</v>
      </c>
      <c r="H54" s="103">
        <f>SUM(H48:H51)</f>
        <v>34579</v>
      </c>
      <c r="I54" s="68"/>
    </row>
    <row r="55" spans="1:9" ht="12.75">
      <c r="A55" s="115"/>
      <c r="B55" s="115"/>
      <c r="C55" s="118">
        <v>1</v>
      </c>
      <c r="D55" s="115"/>
      <c r="E55" s="47" t="s">
        <v>29</v>
      </c>
      <c r="H55" s="92">
        <v>0</v>
      </c>
      <c r="I55" s="68"/>
    </row>
    <row r="56" spans="1:10" ht="12.75">
      <c r="A56" s="116"/>
      <c r="B56" s="116"/>
      <c r="C56" s="118">
        <v>2</v>
      </c>
      <c r="D56" s="116"/>
      <c r="E56" s="47" t="s">
        <v>30</v>
      </c>
      <c r="H56" s="92">
        <v>0</v>
      </c>
      <c r="I56" s="92"/>
      <c r="J56" s="47"/>
    </row>
    <row r="57" spans="1:10" ht="12.75">
      <c r="A57" s="120"/>
      <c r="B57" s="121">
        <v>5</v>
      </c>
      <c r="C57" s="120"/>
      <c r="D57" s="121"/>
      <c r="E57" s="102" t="s">
        <v>532</v>
      </c>
      <c r="F57" s="105">
        <f>SUM(F55:F56)</f>
        <v>0</v>
      </c>
      <c r="G57" s="105">
        <f>SUM(G55:G56)</f>
        <v>0</v>
      </c>
      <c r="H57" s="104">
        <f>SUM(H55:H56)</f>
        <v>0</v>
      </c>
      <c r="I57" s="68"/>
      <c r="J57" s="47"/>
    </row>
    <row r="58" spans="1:9" ht="12.75" customHeight="1" hidden="1" thickTop="1">
      <c r="A58" s="120"/>
      <c r="B58" s="120">
        <v>6</v>
      </c>
      <c r="C58" s="120"/>
      <c r="D58" s="120"/>
      <c r="E58" s="124" t="s">
        <v>2</v>
      </c>
      <c r="F58" s="129"/>
      <c r="G58" s="129"/>
      <c r="H58" s="130" t="e">
        <f>F58/#REF!</f>
        <v>#REF!</v>
      </c>
      <c r="I58" s="28"/>
    </row>
    <row r="59" spans="1:9" ht="12.75">
      <c r="A59" s="120"/>
      <c r="B59" s="121">
        <v>6</v>
      </c>
      <c r="C59" s="120"/>
      <c r="D59" s="120"/>
      <c r="E59" s="102" t="s">
        <v>512</v>
      </c>
      <c r="F59" s="106"/>
      <c r="G59" s="106"/>
      <c r="H59" s="107">
        <v>0</v>
      </c>
      <c r="I59" s="93"/>
    </row>
    <row r="60" spans="1:8" ht="12.75">
      <c r="A60" s="115"/>
      <c r="B60" s="115"/>
      <c r="C60" s="118">
        <v>1</v>
      </c>
      <c r="D60" s="115"/>
      <c r="E60" s="47" t="s">
        <v>31</v>
      </c>
      <c r="H60" s="27">
        <v>0</v>
      </c>
    </row>
    <row r="61" spans="1:9" ht="12.75">
      <c r="A61" s="115"/>
      <c r="B61" s="115"/>
      <c r="C61" s="118">
        <v>2</v>
      </c>
      <c r="D61" s="115"/>
      <c r="E61" s="47" t="s">
        <v>538</v>
      </c>
      <c r="H61" s="27">
        <v>0</v>
      </c>
      <c r="I61" s="28"/>
    </row>
    <row r="62" spans="1:9" ht="12.75">
      <c r="A62" s="120"/>
      <c r="B62" s="122">
        <v>7</v>
      </c>
      <c r="C62" s="120"/>
      <c r="D62" s="120"/>
      <c r="E62" s="108" t="s">
        <v>505</v>
      </c>
      <c r="F62" s="109">
        <f>SUM(F60:F61)</f>
        <v>0</v>
      </c>
      <c r="G62" s="109">
        <f>SUM(G60:G61)</f>
        <v>0</v>
      </c>
      <c r="H62" s="110">
        <v>0</v>
      </c>
      <c r="I62" s="94"/>
    </row>
    <row r="63" spans="1:10" s="6" customFormat="1" ht="12.75">
      <c r="A63" s="121"/>
      <c r="B63" s="121">
        <v>8</v>
      </c>
      <c r="C63" s="121"/>
      <c r="D63" s="121"/>
      <c r="E63" s="102" t="s">
        <v>511</v>
      </c>
      <c r="F63" s="105">
        <v>19291</v>
      </c>
      <c r="G63" s="105">
        <v>19291</v>
      </c>
      <c r="H63" s="104">
        <v>19291</v>
      </c>
      <c r="I63" s="68"/>
      <c r="J63" s="8"/>
    </row>
    <row r="64" spans="1:10" s="6" customFormat="1" ht="12.75">
      <c r="A64" s="121"/>
      <c r="B64" s="121"/>
      <c r="C64" s="121"/>
      <c r="D64" s="121"/>
      <c r="E64" s="172" t="s">
        <v>617</v>
      </c>
      <c r="F64" s="105"/>
      <c r="G64" s="105"/>
      <c r="H64" s="104">
        <v>-837</v>
      </c>
      <c r="I64" s="68"/>
      <c r="J64" s="8"/>
    </row>
    <row r="65" spans="1:9" ht="24.75" customHeight="1">
      <c r="A65" s="111"/>
      <c r="B65" s="111"/>
      <c r="C65" s="111"/>
      <c r="D65" s="111"/>
      <c r="E65" s="112" t="s">
        <v>536</v>
      </c>
      <c r="F65" s="113">
        <f>F28+F43+F47+F54+F57+F62+F63</f>
        <v>142423</v>
      </c>
      <c r="G65" s="113">
        <f>G28+G43+G47+G54+G57+G62+G63</f>
        <v>156194</v>
      </c>
      <c r="H65" s="114">
        <f>H28+H43+H47+H54+H57+H62+H63+H64</f>
        <v>158629</v>
      </c>
      <c r="I65" s="71"/>
    </row>
    <row r="66" spans="1:9" ht="58.5" customHeight="1">
      <c r="A66" s="253" t="s">
        <v>202</v>
      </c>
      <c r="B66" s="253" t="s">
        <v>0</v>
      </c>
      <c r="C66" s="253" t="s">
        <v>203</v>
      </c>
      <c r="D66" s="253" t="s">
        <v>204</v>
      </c>
      <c r="E66" s="254" t="s">
        <v>32</v>
      </c>
      <c r="F66" s="255" t="s">
        <v>629</v>
      </c>
      <c r="G66" s="255" t="s">
        <v>630</v>
      </c>
      <c r="H66" s="255" t="s">
        <v>616</v>
      </c>
      <c r="I66" s="86"/>
    </row>
    <row r="67" spans="1:10" ht="12.75" customHeight="1" hidden="1">
      <c r="A67" s="9"/>
      <c r="H67" s="27" t="e">
        <f>F67/#REF!</f>
        <v>#REF!</v>
      </c>
      <c r="J67" s="10"/>
    </row>
    <row r="68" spans="6:8" ht="12.75" customHeight="1" hidden="1" thickTop="1">
      <c r="F68" s="29"/>
      <c r="G68" s="29"/>
      <c r="H68" s="27" t="e">
        <f>F68/#REF!</f>
        <v>#REF!</v>
      </c>
    </row>
    <row r="69" spans="1:9" ht="12.75">
      <c r="A69" s="115"/>
      <c r="B69" s="115"/>
      <c r="C69" s="118"/>
      <c r="D69" s="118">
        <v>1</v>
      </c>
      <c r="E69" s="47" t="s">
        <v>33</v>
      </c>
      <c r="F69" s="7">
        <v>8775</v>
      </c>
      <c r="G69" s="7">
        <v>10627</v>
      </c>
      <c r="H69" s="90">
        <v>9573</v>
      </c>
      <c r="I69" s="90"/>
    </row>
    <row r="70" spans="1:9" ht="12.75">
      <c r="A70" s="115"/>
      <c r="B70" s="115"/>
      <c r="C70" s="118"/>
      <c r="D70" s="118">
        <v>2</v>
      </c>
      <c r="E70" s="47" t="s">
        <v>34</v>
      </c>
      <c r="F70" s="7">
        <v>46</v>
      </c>
      <c r="G70" s="7">
        <v>46</v>
      </c>
      <c r="H70" s="90">
        <v>46</v>
      </c>
      <c r="I70" s="90"/>
    </row>
    <row r="71" spans="1:10" s="6" customFormat="1" ht="12.75">
      <c r="A71" s="117"/>
      <c r="B71" s="117"/>
      <c r="C71" s="118">
        <v>1</v>
      </c>
      <c r="D71" s="118"/>
      <c r="E71" s="6" t="s">
        <v>35</v>
      </c>
      <c r="F71" s="91">
        <f>SUM(F69:F70)</f>
        <v>8821</v>
      </c>
      <c r="G71" s="91">
        <f>SUM(G69:G70)</f>
        <v>10673</v>
      </c>
      <c r="H71" s="68">
        <f>SUM(H69:H70)</f>
        <v>9619</v>
      </c>
      <c r="I71" s="68"/>
      <c r="J71" s="8"/>
    </row>
    <row r="72" spans="1:9" ht="12.75">
      <c r="A72" s="115"/>
      <c r="B72" s="115"/>
      <c r="C72" s="118"/>
      <c r="D72" s="118">
        <v>1</v>
      </c>
      <c r="E72" s="47" t="s">
        <v>36</v>
      </c>
      <c r="F72" s="7">
        <v>208</v>
      </c>
      <c r="G72" s="7">
        <v>925</v>
      </c>
      <c r="H72" s="90">
        <v>273</v>
      </c>
      <c r="I72" s="90"/>
    </row>
    <row r="73" spans="1:10" s="6" customFormat="1" ht="12.75">
      <c r="A73" s="117"/>
      <c r="B73" s="117"/>
      <c r="C73" s="118">
        <v>2</v>
      </c>
      <c r="D73" s="118"/>
      <c r="E73" s="6" t="s">
        <v>37</v>
      </c>
      <c r="F73" s="91">
        <f>SUM(F72)</f>
        <v>208</v>
      </c>
      <c r="G73" s="91">
        <f>SUM(G72)</f>
        <v>925</v>
      </c>
      <c r="H73" s="68">
        <f>SUM(H72)</f>
        <v>273</v>
      </c>
      <c r="I73" s="68"/>
      <c r="J73" s="8"/>
    </row>
    <row r="74" spans="1:9" ht="12.75">
      <c r="A74" s="115"/>
      <c r="B74" s="115"/>
      <c r="C74" s="118"/>
      <c r="D74" s="118">
        <v>1</v>
      </c>
      <c r="E74" s="47" t="s">
        <v>38</v>
      </c>
      <c r="H74" s="90">
        <v>0</v>
      </c>
      <c r="I74" s="90"/>
    </row>
    <row r="75" spans="1:9" ht="12.75">
      <c r="A75" s="115"/>
      <c r="B75" s="115"/>
      <c r="C75" s="118"/>
      <c r="D75" s="118">
        <v>2</v>
      </c>
      <c r="E75" s="47" t="s">
        <v>39</v>
      </c>
      <c r="H75" s="90">
        <v>45</v>
      </c>
      <c r="I75" s="90"/>
    </row>
    <row r="76" spans="1:10" s="6" customFormat="1" ht="12.75">
      <c r="A76" s="117"/>
      <c r="B76" s="117"/>
      <c r="C76" s="118">
        <v>3</v>
      </c>
      <c r="D76" s="118"/>
      <c r="E76" s="6" t="s">
        <v>40</v>
      </c>
      <c r="F76" s="91">
        <f>SUM(F74:F75)</f>
        <v>0</v>
      </c>
      <c r="G76" s="91">
        <f>SUM(G74:G75)</f>
        <v>0</v>
      </c>
      <c r="H76" s="68">
        <f>SUM(H74:H75)</f>
        <v>45</v>
      </c>
      <c r="I76" s="68"/>
      <c r="J76" s="8"/>
    </row>
    <row r="77" spans="1:9" ht="12.75">
      <c r="A77" s="115"/>
      <c r="B77" s="115"/>
      <c r="C77" s="118"/>
      <c r="D77" s="118">
        <v>1</v>
      </c>
      <c r="E77" s="47" t="s">
        <v>481</v>
      </c>
      <c r="H77" s="90">
        <v>0</v>
      </c>
      <c r="I77" s="90"/>
    </row>
    <row r="78" spans="1:10" ht="12.75">
      <c r="A78" s="115"/>
      <c r="B78" s="115"/>
      <c r="C78" s="118"/>
      <c r="D78" s="118">
        <v>2</v>
      </c>
      <c r="E78" s="47" t="s">
        <v>41</v>
      </c>
      <c r="H78" s="90">
        <v>0</v>
      </c>
      <c r="I78" s="90"/>
      <c r="J78" s="47"/>
    </row>
    <row r="79" spans="1:9" ht="12.75">
      <c r="A79" s="115"/>
      <c r="B79" s="115"/>
      <c r="C79" s="118"/>
      <c r="D79" s="118">
        <v>3</v>
      </c>
      <c r="E79" s="47" t="s">
        <v>42</v>
      </c>
      <c r="H79" s="90">
        <v>152</v>
      </c>
      <c r="I79" s="90"/>
    </row>
    <row r="80" spans="1:9" ht="12.75">
      <c r="A80" s="115"/>
      <c r="B80" s="115"/>
      <c r="C80" s="118"/>
      <c r="D80" s="118">
        <v>4</v>
      </c>
      <c r="E80" s="47" t="s">
        <v>197</v>
      </c>
      <c r="H80" s="90">
        <v>834</v>
      </c>
      <c r="I80" s="90"/>
    </row>
    <row r="81" spans="1:10" s="6" customFormat="1" ht="12.75">
      <c r="A81" s="117"/>
      <c r="B81" s="117"/>
      <c r="C81" s="118">
        <v>4</v>
      </c>
      <c r="D81" s="118"/>
      <c r="E81" s="6" t="s">
        <v>43</v>
      </c>
      <c r="F81" s="91">
        <f>SUM(F77:F80)</f>
        <v>0</v>
      </c>
      <c r="G81" s="91">
        <f>SUM(G77:G80)</f>
        <v>0</v>
      </c>
      <c r="H81" s="68">
        <f>SUM(H77:H80)</f>
        <v>986</v>
      </c>
      <c r="I81" s="68"/>
      <c r="J81" s="8"/>
    </row>
    <row r="82" spans="1:10" s="67" customFormat="1" ht="12.75">
      <c r="A82" s="117"/>
      <c r="B82" s="117"/>
      <c r="C82" s="118">
        <v>5</v>
      </c>
      <c r="D82" s="118"/>
      <c r="E82" s="6" t="s">
        <v>46</v>
      </c>
      <c r="F82" s="91">
        <v>2913</v>
      </c>
      <c r="G82" s="91">
        <v>2913</v>
      </c>
      <c r="H82" s="95">
        <v>2680</v>
      </c>
      <c r="I82" s="95"/>
      <c r="J82" s="8"/>
    </row>
    <row r="83" spans="1:9" ht="12.75">
      <c r="A83" s="115"/>
      <c r="B83" s="115"/>
      <c r="C83" s="118"/>
      <c r="D83" s="118">
        <v>1</v>
      </c>
      <c r="E83" s="47" t="s">
        <v>44</v>
      </c>
      <c r="H83" s="90">
        <v>911</v>
      </c>
      <c r="I83" s="90"/>
    </row>
    <row r="84" spans="1:10" s="6" customFormat="1" ht="12.75">
      <c r="A84" s="117"/>
      <c r="B84" s="117"/>
      <c r="C84" s="118">
        <v>6</v>
      </c>
      <c r="D84" s="118"/>
      <c r="E84" s="6" t="s">
        <v>45</v>
      </c>
      <c r="F84" s="91">
        <f>SUM(F83:F83)</f>
        <v>0</v>
      </c>
      <c r="G84" s="91">
        <f>SUM(G83:G83)</f>
        <v>0</v>
      </c>
      <c r="H84" s="68">
        <f>SUM(H83)</f>
        <v>911</v>
      </c>
      <c r="I84" s="68"/>
      <c r="J84" s="8"/>
    </row>
    <row r="85" spans="1:9" ht="12.75">
      <c r="A85" s="120"/>
      <c r="B85" s="121">
        <v>1</v>
      </c>
      <c r="C85" s="121"/>
      <c r="D85" s="121"/>
      <c r="E85" s="102" t="s">
        <v>47</v>
      </c>
      <c r="F85" s="104">
        <f>F71+F73+F76+F81+F82+F84</f>
        <v>11942</v>
      </c>
      <c r="G85" s="104">
        <f>G71+G73+G76+G81+G82+G84</f>
        <v>14511</v>
      </c>
      <c r="H85" s="104">
        <f>H71+H73+H76+H81+H82+H84</f>
        <v>14514</v>
      </c>
      <c r="I85" s="68"/>
    </row>
    <row r="86" spans="1:9" ht="12.75">
      <c r="A86" s="115"/>
      <c r="B86" s="115"/>
      <c r="C86" s="118">
        <v>1</v>
      </c>
      <c r="D86" s="118"/>
      <c r="E86" s="47" t="s">
        <v>482</v>
      </c>
      <c r="F86" s="7">
        <v>3225</v>
      </c>
      <c r="G86" s="7">
        <v>3225</v>
      </c>
      <c r="H86" s="90">
        <v>3137</v>
      </c>
      <c r="I86" s="90"/>
    </row>
    <row r="87" spans="1:9" ht="12.75">
      <c r="A87" s="115"/>
      <c r="B87" s="115"/>
      <c r="C87" s="118">
        <v>2</v>
      </c>
      <c r="D87" s="118"/>
      <c r="E87" s="47" t="s">
        <v>49</v>
      </c>
      <c r="H87" s="90">
        <v>0</v>
      </c>
      <c r="I87" s="90"/>
    </row>
    <row r="88" spans="1:9" ht="12.75">
      <c r="A88" s="115"/>
      <c r="B88" s="115"/>
      <c r="C88" s="118">
        <v>3</v>
      </c>
      <c r="D88" s="118"/>
      <c r="E88" s="47" t="s">
        <v>50</v>
      </c>
      <c r="H88" s="90">
        <v>0</v>
      </c>
      <c r="I88" s="90"/>
    </row>
    <row r="89" spans="1:9" ht="12.75">
      <c r="A89" s="115"/>
      <c r="B89" s="115"/>
      <c r="C89" s="118">
        <v>4</v>
      </c>
      <c r="D89" s="118"/>
      <c r="E89" s="47" t="s">
        <v>51</v>
      </c>
      <c r="H89" s="90">
        <v>0</v>
      </c>
      <c r="I89" s="90"/>
    </row>
    <row r="90" spans="1:9" ht="12.75">
      <c r="A90" s="120"/>
      <c r="B90" s="121">
        <v>2</v>
      </c>
      <c r="C90" s="121"/>
      <c r="D90" s="121"/>
      <c r="E90" s="102" t="s">
        <v>489</v>
      </c>
      <c r="F90" s="103">
        <f>SUM(F86:F89)</f>
        <v>3225</v>
      </c>
      <c r="G90" s="103">
        <f>SUM(G86:G89)</f>
        <v>3225</v>
      </c>
      <c r="H90" s="104">
        <f>SUM(H86:H89)</f>
        <v>3137</v>
      </c>
      <c r="I90" s="68"/>
    </row>
    <row r="91" spans="1:9" ht="58.5" customHeight="1">
      <c r="A91" s="253" t="s">
        <v>202</v>
      </c>
      <c r="B91" s="253" t="s">
        <v>0</v>
      </c>
      <c r="C91" s="253" t="s">
        <v>203</v>
      </c>
      <c r="D91" s="253" t="s">
        <v>204</v>
      </c>
      <c r="E91" s="254" t="s">
        <v>32</v>
      </c>
      <c r="F91" s="255" t="s">
        <v>629</v>
      </c>
      <c r="G91" s="255" t="s">
        <v>630</v>
      </c>
      <c r="H91" s="255" t="s">
        <v>616</v>
      </c>
      <c r="I91" s="86"/>
    </row>
    <row r="92" ht="12.75" customHeight="1" hidden="1"/>
    <row r="93" spans="4:5" ht="12.75" customHeight="1" hidden="1" thickTop="1">
      <c r="D93" s="11"/>
      <c r="E93" s="49"/>
    </row>
    <row r="94" spans="1:8" ht="12.75">
      <c r="A94" s="115"/>
      <c r="B94" s="115"/>
      <c r="C94" s="118"/>
      <c r="D94" s="118">
        <v>1</v>
      </c>
      <c r="E94" s="47" t="s">
        <v>585</v>
      </c>
      <c r="F94" s="7">
        <v>20</v>
      </c>
      <c r="G94" s="7">
        <v>20</v>
      </c>
      <c r="H94" s="27">
        <v>0</v>
      </c>
    </row>
    <row r="95" spans="1:8" ht="12.75">
      <c r="A95" s="115"/>
      <c r="B95" s="115"/>
      <c r="C95" s="118"/>
      <c r="D95" s="118">
        <v>2</v>
      </c>
      <c r="E95" s="47" t="s">
        <v>52</v>
      </c>
      <c r="F95" s="7">
        <v>410</v>
      </c>
      <c r="G95" s="7">
        <v>410</v>
      </c>
      <c r="H95" s="27">
        <v>414</v>
      </c>
    </row>
    <row r="96" spans="1:8" ht="12.75">
      <c r="A96" s="115"/>
      <c r="B96" s="115"/>
      <c r="C96" s="118"/>
      <c r="D96" s="118">
        <v>3</v>
      </c>
      <c r="E96" s="47" t="s">
        <v>53</v>
      </c>
      <c r="F96" s="7">
        <v>115</v>
      </c>
      <c r="G96" s="7">
        <v>115</v>
      </c>
      <c r="H96" s="27">
        <v>136</v>
      </c>
    </row>
    <row r="97" spans="1:8" ht="12.75">
      <c r="A97" s="115"/>
      <c r="B97" s="115"/>
      <c r="C97" s="118"/>
      <c r="D97" s="118">
        <v>4</v>
      </c>
      <c r="E97" s="47" t="s">
        <v>606</v>
      </c>
      <c r="F97" s="7">
        <v>400</v>
      </c>
      <c r="G97" s="7">
        <v>400</v>
      </c>
      <c r="H97" s="27">
        <v>308</v>
      </c>
    </row>
    <row r="98" spans="1:8" ht="12.75">
      <c r="A98" s="115"/>
      <c r="B98" s="115"/>
      <c r="C98" s="118"/>
      <c r="D98" s="118">
        <v>5</v>
      </c>
      <c r="E98" s="47" t="s">
        <v>54</v>
      </c>
      <c r="F98" s="7">
        <v>2300</v>
      </c>
      <c r="G98" s="7">
        <v>2300</v>
      </c>
      <c r="H98" s="27">
        <v>2293</v>
      </c>
    </row>
    <row r="99" spans="1:8" ht="13.5" customHeight="1">
      <c r="A99" s="115"/>
      <c r="B99" s="115"/>
      <c r="C99" s="118"/>
      <c r="D99" s="118">
        <v>6</v>
      </c>
      <c r="E99" s="47" t="s">
        <v>607</v>
      </c>
      <c r="F99" s="7">
        <v>350</v>
      </c>
      <c r="G99" s="7">
        <v>350</v>
      </c>
      <c r="H99" s="27">
        <v>330</v>
      </c>
    </row>
    <row r="100" spans="1:8" ht="12.75">
      <c r="A100" s="115"/>
      <c r="B100" s="115"/>
      <c r="C100" s="118"/>
      <c r="D100" s="118">
        <v>7</v>
      </c>
      <c r="E100" s="47" t="s">
        <v>55</v>
      </c>
      <c r="F100" s="7">
        <v>320</v>
      </c>
      <c r="G100" s="7">
        <v>320</v>
      </c>
      <c r="H100" s="27">
        <v>369</v>
      </c>
    </row>
    <row r="101" spans="1:8" ht="12.75">
      <c r="A101" s="115"/>
      <c r="B101" s="115"/>
      <c r="C101" s="118"/>
      <c r="D101" s="118">
        <v>8</v>
      </c>
      <c r="E101" s="47" t="s">
        <v>535</v>
      </c>
      <c r="F101" s="7">
        <v>1220</v>
      </c>
      <c r="G101" s="7">
        <v>1220</v>
      </c>
      <c r="H101" s="27">
        <v>1997</v>
      </c>
    </row>
    <row r="102" spans="1:10" ht="12.75">
      <c r="A102" s="116"/>
      <c r="B102" s="117"/>
      <c r="C102" s="118">
        <v>1</v>
      </c>
      <c r="D102" s="118"/>
      <c r="E102" s="6" t="s">
        <v>57</v>
      </c>
      <c r="F102" s="96">
        <f>SUM(F94:F101)</f>
        <v>5135</v>
      </c>
      <c r="G102" s="96">
        <f>SUM(G94:G101)</f>
        <v>5135</v>
      </c>
      <c r="H102" s="97">
        <f>SUM(H94:H101)</f>
        <v>5847</v>
      </c>
      <c r="I102" s="97"/>
      <c r="J102" s="47"/>
    </row>
    <row r="103" spans="1:8" ht="12.75">
      <c r="A103" s="115"/>
      <c r="B103" s="115"/>
      <c r="C103" s="118"/>
      <c r="D103" s="118">
        <v>1</v>
      </c>
      <c r="E103" s="47" t="s">
        <v>58</v>
      </c>
      <c r="F103" s="98">
        <v>120</v>
      </c>
      <c r="G103" s="98">
        <v>120</v>
      </c>
      <c r="H103" s="27">
        <v>166</v>
      </c>
    </row>
    <row r="104" spans="1:8" ht="12.75">
      <c r="A104" s="115"/>
      <c r="B104" s="115"/>
      <c r="C104" s="118"/>
      <c r="D104" s="118">
        <v>2</v>
      </c>
      <c r="E104" s="47" t="s">
        <v>59</v>
      </c>
      <c r="F104" s="98">
        <v>372</v>
      </c>
      <c r="G104" s="98">
        <v>372</v>
      </c>
      <c r="H104" s="27">
        <v>248</v>
      </c>
    </row>
    <row r="105" spans="1:8" ht="12.75">
      <c r="A105" s="115"/>
      <c r="B105" s="115"/>
      <c r="C105" s="118"/>
      <c r="D105" s="118">
        <v>3</v>
      </c>
      <c r="E105" s="47" t="s">
        <v>60</v>
      </c>
      <c r="F105" s="98"/>
      <c r="G105" s="98"/>
      <c r="H105" s="27">
        <v>704</v>
      </c>
    </row>
    <row r="106" spans="1:9" ht="12.75">
      <c r="A106" s="117"/>
      <c r="B106" s="117"/>
      <c r="C106" s="118">
        <v>2</v>
      </c>
      <c r="D106" s="118"/>
      <c r="E106" s="6" t="s">
        <v>61</v>
      </c>
      <c r="F106" s="69">
        <f>SUM(F103:F105)</f>
        <v>492</v>
      </c>
      <c r="G106" s="69">
        <f>SUM(G103:G105)</f>
        <v>492</v>
      </c>
      <c r="H106" s="94">
        <f>SUM(H103:H105)</f>
        <v>1118</v>
      </c>
      <c r="I106" s="94"/>
    </row>
    <row r="107" spans="1:8" ht="12.75">
      <c r="A107" s="115"/>
      <c r="B107" s="115"/>
      <c r="C107" s="118"/>
      <c r="D107" s="118">
        <v>1</v>
      </c>
      <c r="E107" s="47" t="s">
        <v>62</v>
      </c>
      <c r="F107" s="98">
        <v>14038</v>
      </c>
      <c r="G107" s="98">
        <v>13065</v>
      </c>
      <c r="H107" s="27">
        <v>35813</v>
      </c>
    </row>
    <row r="108" spans="1:8" ht="12.75">
      <c r="A108" s="115"/>
      <c r="B108" s="115"/>
      <c r="C108" s="118"/>
      <c r="D108" s="118">
        <v>2</v>
      </c>
      <c r="E108" s="47" t="s">
        <v>63</v>
      </c>
      <c r="F108" s="98"/>
      <c r="G108" s="98"/>
      <c r="H108" s="27">
        <v>0</v>
      </c>
    </row>
    <row r="109" spans="1:8" ht="12.75">
      <c r="A109" s="115"/>
      <c r="B109" s="115"/>
      <c r="C109" s="118"/>
      <c r="D109" s="118">
        <v>3</v>
      </c>
      <c r="E109" s="47" t="s">
        <v>64</v>
      </c>
      <c r="F109" s="98">
        <v>100</v>
      </c>
      <c r="G109" s="98">
        <v>100</v>
      </c>
      <c r="H109" s="27">
        <v>75</v>
      </c>
    </row>
    <row r="110" spans="1:8" ht="12.75">
      <c r="A110" s="115"/>
      <c r="B110" s="115"/>
      <c r="C110" s="118"/>
      <c r="D110" s="118">
        <v>4</v>
      </c>
      <c r="E110" s="47" t="s">
        <v>65</v>
      </c>
      <c r="F110" s="98">
        <v>2660</v>
      </c>
      <c r="G110" s="98">
        <v>2660</v>
      </c>
      <c r="H110" s="27">
        <v>817</v>
      </c>
    </row>
    <row r="111" spans="1:8" ht="12.75">
      <c r="A111" s="115"/>
      <c r="B111" s="115"/>
      <c r="C111" s="118"/>
      <c r="D111" s="118">
        <v>5</v>
      </c>
      <c r="E111" s="47" t="s">
        <v>66</v>
      </c>
      <c r="F111" s="98">
        <v>2270</v>
      </c>
      <c r="G111" s="98">
        <v>2270</v>
      </c>
      <c r="H111" s="27">
        <v>1995</v>
      </c>
    </row>
    <row r="112" spans="1:8" ht="12.75">
      <c r="A112" s="115"/>
      <c r="B112" s="115"/>
      <c r="C112" s="118"/>
      <c r="D112" s="118">
        <v>6</v>
      </c>
      <c r="E112" s="47" t="s">
        <v>67</v>
      </c>
      <c r="F112" s="98">
        <v>111</v>
      </c>
      <c r="G112" s="98">
        <v>111</v>
      </c>
      <c r="H112" s="27">
        <v>219</v>
      </c>
    </row>
    <row r="113" spans="1:8" ht="12.75">
      <c r="A113" s="115"/>
      <c r="B113" s="115"/>
      <c r="C113" s="118"/>
      <c r="D113" s="118">
        <v>7</v>
      </c>
      <c r="E113" s="47" t="s">
        <v>68</v>
      </c>
      <c r="F113" s="98">
        <v>1000</v>
      </c>
      <c r="G113" s="98">
        <v>1000</v>
      </c>
      <c r="H113" s="27">
        <v>836</v>
      </c>
    </row>
    <row r="114" spans="1:8" ht="12.75">
      <c r="A114" s="115"/>
      <c r="B114" s="115"/>
      <c r="C114" s="118"/>
      <c r="D114" s="118">
        <v>8</v>
      </c>
      <c r="E114" s="47" t="s">
        <v>69</v>
      </c>
      <c r="F114" s="98">
        <v>5500</v>
      </c>
      <c r="G114" s="98">
        <v>5500</v>
      </c>
      <c r="H114" s="27">
        <v>5373</v>
      </c>
    </row>
    <row r="115" spans="1:8" ht="12.75">
      <c r="A115" s="115"/>
      <c r="B115" s="115"/>
      <c r="C115" s="118"/>
      <c r="D115" s="118">
        <v>9</v>
      </c>
      <c r="E115" s="47" t="s">
        <v>73</v>
      </c>
      <c r="F115" s="98">
        <v>188</v>
      </c>
      <c r="G115" s="98">
        <v>188</v>
      </c>
      <c r="H115" s="27">
        <v>321</v>
      </c>
    </row>
    <row r="116" spans="1:8" ht="12.75">
      <c r="A116" s="115"/>
      <c r="B116" s="115"/>
      <c r="C116" s="118"/>
      <c r="D116" s="118">
        <v>10</v>
      </c>
      <c r="E116" s="47" t="s">
        <v>70</v>
      </c>
      <c r="F116" s="98">
        <v>450</v>
      </c>
      <c r="G116" s="98">
        <v>450</v>
      </c>
      <c r="H116" s="27">
        <v>756</v>
      </c>
    </row>
    <row r="117" spans="1:9" ht="12.75">
      <c r="A117" s="117"/>
      <c r="B117" s="117"/>
      <c r="C117" s="118">
        <v>3</v>
      </c>
      <c r="D117" s="118"/>
      <c r="E117" s="6" t="s">
        <v>71</v>
      </c>
      <c r="F117" s="69">
        <f>SUM(F107:F116)</f>
        <v>26317</v>
      </c>
      <c r="G117" s="69">
        <f>SUM(G107:G116)</f>
        <v>25344</v>
      </c>
      <c r="H117" s="94">
        <f>SUM(H107:H116)</f>
        <v>46205</v>
      </c>
      <c r="I117" s="94"/>
    </row>
    <row r="118" spans="1:9" ht="12.75">
      <c r="A118" s="115"/>
      <c r="B118" s="115"/>
      <c r="C118" s="118"/>
      <c r="D118" s="118">
        <v>1</v>
      </c>
      <c r="E118" s="47" t="s">
        <v>72</v>
      </c>
      <c r="F118" s="99">
        <v>8559</v>
      </c>
      <c r="G118" s="99">
        <v>8559</v>
      </c>
      <c r="H118" s="92">
        <v>7365</v>
      </c>
      <c r="I118" s="92"/>
    </row>
    <row r="119" spans="1:9" ht="12.75">
      <c r="A119" s="115"/>
      <c r="B119" s="115"/>
      <c r="C119" s="118"/>
      <c r="D119" s="118">
        <v>2</v>
      </c>
      <c r="E119" s="47" t="s">
        <v>483</v>
      </c>
      <c r="F119" s="99">
        <v>900</v>
      </c>
      <c r="G119" s="99">
        <v>900</v>
      </c>
      <c r="H119" s="92">
        <v>0</v>
      </c>
      <c r="I119" s="92"/>
    </row>
    <row r="120" spans="1:8" ht="12.75">
      <c r="A120" s="115"/>
      <c r="B120" s="115"/>
      <c r="C120" s="118"/>
      <c r="D120" s="118">
        <v>3</v>
      </c>
      <c r="E120" s="47" t="s">
        <v>74</v>
      </c>
      <c r="F120" s="99">
        <v>300</v>
      </c>
      <c r="G120" s="99">
        <v>300</v>
      </c>
      <c r="H120" s="27">
        <v>0</v>
      </c>
    </row>
    <row r="121" spans="1:8" ht="12.75">
      <c r="A121" s="115"/>
      <c r="B121" s="115"/>
      <c r="C121" s="118"/>
      <c r="D121" s="118">
        <v>4</v>
      </c>
      <c r="E121" s="47" t="s">
        <v>484</v>
      </c>
      <c r="F121" s="99"/>
      <c r="G121" s="99"/>
      <c r="H121" s="27">
        <v>0</v>
      </c>
    </row>
    <row r="122" spans="1:8" ht="12.75">
      <c r="A122" s="115"/>
      <c r="B122" s="115"/>
      <c r="C122" s="118"/>
      <c r="D122" s="118">
        <v>5</v>
      </c>
      <c r="E122" s="47" t="s">
        <v>586</v>
      </c>
      <c r="F122" s="99"/>
      <c r="G122" s="99"/>
      <c r="H122" s="27">
        <v>0</v>
      </c>
    </row>
    <row r="123" spans="1:10" s="6" customFormat="1" ht="12.75">
      <c r="A123" s="117"/>
      <c r="B123" s="117"/>
      <c r="C123" s="118">
        <v>4</v>
      </c>
      <c r="D123" s="118"/>
      <c r="E123" s="6" t="s">
        <v>200</v>
      </c>
      <c r="F123" s="100">
        <f>SUM(F118:F122)</f>
        <v>9759</v>
      </c>
      <c r="G123" s="100">
        <f>SUM(G118:G122)</f>
        <v>9759</v>
      </c>
      <c r="H123" s="100">
        <f>SUM(H118:H122)</f>
        <v>7365</v>
      </c>
      <c r="I123" s="68"/>
      <c r="J123" s="8"/>
    </row>
    <row r="124" spans="1:9" ht="58.5" customHeight="1">
      <c r="A124" s="253" t="s">
        <v>202</v>
      </c>
      <c r="B124" s="253" t="s">
        <v>0</v>
      </c>
      <c r="C124" s="253" t="s">
        <v>203</v>
      </c>
      <c r="D124" s="253" t="s">
        <v>204</v>
      </c>
      <c r="E124" s="254" t="s">
        <v>32</v>
      </c>
      <c r="F124" s="255" t="s">
        <v>629</v>
      </c>
      <c r="G124" s="255" t="s">
        <v>630</v>
      </c>
      <c r="H124" s="255" t="s">
        <v>616</v>
      </c>
      <c r="I124" s="86"/>
    </row>
    <row r="125" spans="1:9" ht="12.75">
      <c r="A125" s="115"/>
      <c r="B125" s="117"/>
      <c r="C125" s="118"/>
      <c r="D125" s="118"/>
      <c r="E125" s="6" t="s">
        <v>75</v>
      </c>
      <c r="F125" s="101">
        <f>F102+F106+F117+F123</f>
        <v>41703</v>
      </c>
      <c r="G125" s="101">
        <f>G102+G106+G117+G123</f>
        <v>40730</v>
      </c>
      <c r="H125" s="101">
        <f>H102+H106+H117+H123</f>
        <v>60535</v>
      </c>
      <c r="I125" s="95"/>
    </row>
    <row r="126" spans="1:8" ht="12.75">
      <c r="A126" s="115"/>
      <c r="B126" s="115"/>
      <c r="C126" s="118"/>
      <c r="D126" s="118">
        <v>1</v>
      </c>
      <c r="E126" s="47" t="s">
        <v>76</v>
      </c>
      <c r="H126" s="27">
        <v>0</v>
      </c>
    </row>
    <row r="127" spans="1:10" s="6" customFormat="1" ht="12.75">
      <c r="A127" s="117"/>
      <c r="B127" s="117"/>
      <c r="C127" s="118">
        <v>5</v>
      </c>
      <c r="D127" s="118"/>
      <c r="E127" s="6" t="s">
        <v>77</v>
      </c>
      <c r="F127" s="69">
        <f>SUM(F126)</f>
        <v>0</v>
      </c>
      <c r="G127" s="69">
        <f>SUM(G126)</f>
        <v>0</v>
      </c>
      <c r="H127" s="68">
        <f>SUM(H126)</f>
        <v>0</v>
      </c>
      <c r="I127" s="68"/>
      <c r="J127" s="8"/>
    </row>
    <row r="128" spans="1:8" ht="12.75">
      <c r="A128" s="115"/>
      <c r="B128" s="115"/>
      <c r="C128" s="118"/>
      <c r="D128" s="118">
        <v>1</v>
      </c>
      <c r="E128" s="47" t="s">
        <v>78</v>
      </c>
      <c r="F128" s="99"/>
      <c r="G128" s="99"/>
      <c r="H128" s="27">
        <v>26</v>
      </c>
    </row>
    <row r="129" spans="1:8" ht="12.75">
      <c r="A129" s="115"/>
      <c r="B129" s="115"/>
      <c r="C129" s="118"/>
      <c r="D129" s="118">
        <v>2</v>
      </c>
      <c r="E129" s="47" t="s">
        <v>79</v>
      </c>
      <c r="F129" s="99">
        <v>550</v>
      </c>
      <c r="G129" s="99">
        <v>550</v>
      </c>
      <c r="H129" s="27">
        <v>683</v>
      </c>
    </row>
    <row r="130" spans="1:10" s="6" customFormat="1" ht="12.75">
      <c r="A130" s="117"/>
      <c r="B130" s="117"/>
      <c r="C130" s="118">
        <v>6</v>
      </c>
      <c r="D130" s="118"/>
      <c r="E130" s="6" t="s">
        <v>80</v>
      </c>
      <c r="F130" s="101">
        <f>SUM(F128:F129)</f>
        <v>550</v>
      </c>
      <c r="G130" s="101">
        <f>SUM(G128:G129)</f>
        <v>550</v>
      </c>
      <c r="H130" s="68">
        <f>SUM(H128:H129)</f>
        <v>709</v>
      </c>
      <c r="I130" s="68"/>
      <c r="J130" s="8"/>
    </row>
    <row r="131" spans="1:8" ht="12.75">
      <c r="A131" s="115"/>
      <c r="B131" s="115"/>
      <c r="C131" s="118"/>
      <c r="D131" s="118">
        <v>1</v>
      </c>
      <c r="E131" s="47" t="s">
        <v>81</v>
      </c>
      <c r="F131" s="99"/>
      <c r="G131" s="99"/>
      <c r="H131" s="27">
        <v>0</v>
      </c>
    </row>
    <row r="132" spans="1:10" s="6" customFormat="1" ht="12.75">
      <c r="A132" s="117"/>
      <c r="B132" s="117"/>
      <c r="C132" s="118">
        <v>7</v>
      </c>
      <c r="D132" s="118"/>
      <c r="E132" s="6" t="s">
        <v>82</v>
      </c>
      <c r="F132" s="101">
        <f>SUM(F131)</f>
        <v>0</v>
      </c>
      <c r="G132" s="101">
        <f>SUM(G131)</f>
        <v>0</v>
      </c>
      <c r="H132" s="68">
        <f>SUM(H131)</f>
        <v>0</v>
      </c>
      <c r="I132" s="68"/>
      <c r="J132" s="8"/>
    </row>
    <row r="133" spans="1:9" ht="12.75">
      <c r="A133" s="115"/>
      <c r="B133" s="117"/>
      <c r="C133" s="118"/>
      <c r="D133" s="118"/>
      <c r="E133" s="6" t="s">
        <v>83</v>
      </c>
      <c r="F133" s="101">
        <f>F127+F130+F132</f>
        <v>550</v>
      </c>
      <c r="G133" s="101">
        <f>G127+G130+G132</f>
        <v>550</v>
      </c>
      <c r="H133" s="101">
        <f>H127+H130+H132</f>
        <v>709</v>
      </c>
      <c r="I133" s="95"/>
    </row>
    <row r="134" spans="1:8" ht="12.75" customHeight="1">
      <c r="A134" s="115"/>
      <c r="B134" s="115"/>
      <c r="C134" s="115"/>
      <c r="D134" s="115"/>
      <c r="E134" s="6" t="s">
        <v>608</v>
      </c>
      <c r="F134" s="91">
        <v>1090</v>
      </c>
      <c r="G134" s="91">
        <v>1090</v>
      </c>
      <c r="H134" s="68">
        <v>3048</v>
      </c>
    </row>
    <row r="135" spans="1:9" ht="12.75">
      <c r="A135" s="120"/>
      <c r="B135" s="122">
        <v>3</v>
      </c>
      <c r="C135" s="120"/>
      <c r="D135" s="120"/>
      <c r="E135" s="108" t="s">
        <v>84</v>
      </c>
      <c r="F135" s="110">
        <f>F125+F133+F134</f>
        <v>43343</v>
      </c>
      <c r="G135" s="110">
        <f>G125+G133+G134</f>
        <v>42370</v>
      </c>
      <c r="H135" s="110">
        <f>H125+H133+H134</f>
        <v>64292</v>
      </c>
      <c r="I135" s="94"/>
    </row>
    <row r="136" spans="1:8" ht="12.75">
      <c r="A136" s="115"/>
      <c r="B136" s="115"/>
      <c r="C136" s="118">
        <v>1</v>
      </c>
      <c r="D136" s="118"/>
      <c r="E136" s="47" t="s">
        <v>186</v>
      </c>
      <c r="H136" s="27">
        <v>0</v>
      </c>
    </row>
    <row r="137" spans="1:8" ht="12.75">
      <c r="A137" s="115"/>
      <c r="B137" s="115"/>
      <c r="C137" s="118">
        <v>2</v>
      </c>
      <c r="D137" s="118"/>
      <c r="E137" s="47" t="s">
        <v>85</v>
      </c>
      <c r="F137" s="7">
        <v>3326</v>
      </c>
      <c r="G137" s="7">
        <v>3326</v>
      </c>
      <c r="H137" s="27">
        <v>2935</v>
      </c>
    </row>
    <row r="138" spans="1:7" ht="12.75">
      <c r="A138" s="115"/>
      <c r="B138" s="115"/>
      <c r="C138" s="118">
        <v>3</v>
      </c>
      <c r="D138" s="118"/>
      <c r="E138" s="47" t="s">
        <v>485</v>
      </c>
      <c r="F138" s="7">
        <v>288</v>
      </c>
      <c r="G138" s="7">
        <v>288</v>
      </c>
    </row>
    <row r="139" spans="1:8" ht="12.75">
      <c r="A139" s="115"/>
      <c r="B139" s="115"/>
      <c r="C139" s="118">
        <v>4</v>
      </c>
      <c r="D139" s="118"/>
      <c r="E139" s="47" t="s">
        <v>506</v>
      </c>
      <c r="F139" s="7">
        <v>6211</v>
      </c>
      <c r="G139" s="7">
        <v>9918</v>
      </c>
      <c r="H139" s="27">
        <v>6971</v>
      </c>
    </row>
    <row r="140" spans="1:8" ht="12.75">
      <c r="A140" s="115"/>
      <c r="B140" s="115"/>
      <c r="C140" s="118">
        <v>5</v>
      </c>
      <c r="D140" s="118"/>
      <c r="E140" s="47" t="s">
        <v>86</v>
      </c>
      <c r="H140" s="27">
        <v>230</v>
      </c>
    </row>
    <row r="141" spans="1:8" ht="12.75">
      <c r="A141" s="115"/>
      <c r="B141" s="115"/>
      <c r="C141" s="118">
        <v>6</v>
      </c>
      <c r="D141" s="118"/>
      <c r="E141" s="47" t="s">
        <v>87</v>
      </c>
      <c r="F141" s="7">
        <v>280</v>
      </c>
      <c r="G141" s="7">
        <v>280</v>
      </c>
      <c r="H141" s="27">
        <v>247</v>
      </c>
    </row>
    <row r="142" spans="1:8" ht="12.75">
      <c r="A142" s="115"/>
      <c r="B142" s="115"/>
      <c r="C142" s="118">
        <v>7</v>
      </c>
      <c r="D142" s="118"/>
      <c r="E142" s="47" t="s">
        <v>587</v>
      </c>
      <c r="H142" s="27">
        <v>0</v>
      </c>
    </row>
    <row r="143" spans="1:8" ht="12.75">
      <c r="A143" s="115"/>
      <c r="B143" s="115"/>
      <c r="C143" s="118">
        <v>8</v>
      </c>
      <c r="D143" s="118"/>
      <c r="E143" s="47" t="s">
        <v>486</v>
      </c>
      <c r="H143" s="27">
        <v>0</v>
      </c>
    </row>
    <row r="144" spans="1:8" ht="12.75">
      <c r="A144" s="115"/>
      <c r="B144" s="115"/>
      <c r="C144" s="118">
        <v>9</v>
      </c>
      <c r="D144" s="118"/>
      <c r="E144" s="47" t="s">
        <v>88</v>
      </c>
      <c r="F144" s="7">
        <v>150</v>
      </c>
      <c r="G144" s="7">
        <v>150</v>
      </c>
      <c r="H144" s="27">
        <v>110</v>
      </c>
    </row>
    <row r="145" spans="1:8" ht="12.75">
      <c r="A145" s="115"/>
      <c r="B145" s="115"/>
      <c r="C145" s="118">
        <v>10</v>
      </c>
      <c r="D145" s="118"/>
      <c r="E145" s="47" t="s">
        <v>89</v>
      </c>
      <c r="F145" s="7">
        <v>100</v>
      </c>
      <c r="G145" s="7">
        <v>100</v>
      </c>
      <c r="H145" s="27">
        <v>85</v>
      </c>
    </row>
    <row r="146" spans="1:5" ht="12.75">
      <c r="A146" s="115"/>
      <c r="B146" s="115"/>
      <c r="C146" s="118">
        <v>11</v>
      </c>
      <c r="D146" s="118"/>
      <c r="E146" s="47" t="s">
        <v>90</v>
      </c>
    </row>
    <row r="147" spans="1:8" ht="12.75">
      <c r="A147" s="115"/>
      <c r="B147" s="115"/>
      <c r="C147" s="118">
        <v>12</v>
      </c>
      <c r="D147" s="118"/>
      <c r="E147" s="47" t="s">
        <v>91</v>
      </c>
      <c r="G147" s="7">
        <v>1000</v>
      </c>
      <c r="H147" s="27">
        <v>851</v>
      </c>
    </row>
    <row r="148" spans="1:8" ht="12.75">
      <c r="A148" s="115"/>
      <c r="B148" s="115"/>
      <c r="C148" s="118">
        <v>13</v>
      </c>
      <c r="D148" s="118"/>
      <c r="E148" s="47" t="s">
        <v>187</v>
      </c>
      <c r="F148" s="7">
        <v>1000</v>
      </c>
      <c r="G148" s="7">
        <v>1030</v>
      </c>
      <c r="H148" s="27">
        <v>1096</v>
      </c>
    </row>
    <row r="149" spans="1:9" ht="13.5" customHeight="1">
      <c r="A149" s="121"/>
      <c r="B149" s="121">
        <v>4</v>
      </c>
      <c r="C149" s="121"/>
      <c r="D149" s="121"/>
      <c r="E149" s="102" t="s">
        <v>337</v>
      </c>
      <c r="F149" s="103">
        <f>SUM(F136:F148)</f>
        <v>11355</v>
      </c>
      <c r="G149" s="103">
        <f>SUM(G136:G148)</f>
        <v>16092</v>
      </c>
      <c r="H149" s="104">
        <f>SUM(H137:H148)</f>
        <v>12525</v>
      </c>
      <c r="I149" s="68"/>
    </row>
    <row r="150" spans="1:8" ht="12.75" customHeight="1" hidden="1">
      <c r="A150" s="115"/>
      <c r="B150" s="115"/>
      <c r="C150" s="115"/>
      <c r="D150" s="115"/>
      <c r="H150" s="27" t="e">
        <f>F150/#REF!</f>
        <v>#REF!</v>
      </c>
    </row>
    <row r="151" spans="1:10" ht="12.75" customHeight="1" hidden="1">
      <c r="A151" s="115"/>
      <c r="B151" s="115"/>
      <c r="C151" s="115"/>
      <c r="D151" s="115"/>
      <c r="H151" s="27" t="e">
        <f>F151/#REF!</f>
        <v>#REF!</v>
      </c>
      <c r="J151" s="2"/>
    </row>
    <row r="152" spans="1:4" ht="12.75" hidden="1">
      <c r="A152" s="115"/>
      <c r="B152" s="115"/>
      <c r="C152" s="115"/>
      <c r="D152" s="115"/>
    </row>
    <row r="153" spans="1:8" ht="12.75" customHeight="1" hidden="1">
      <c r="A153" s="115"/>
      <c r="B153" s="115"/>
      <c r="C153" s="115"/>
      <c r="D153" s="115"/>
      <c r="H153" s="27" t="e">
        <f>F153/#REF!</f>
        <v>#REF!</v>
      </c>
    </row>
    <row r="154" spans="1:8" ht="12.75" customHeight="1" hidden="1">
      <c r="A154" s="115"/>
      <c r="B154" s="115"/>
      <c r="C154" s="115"/>
      <c r="D154" s="115"/>
      <c r="H154" s="27" t="e">
        <f>F154/#REF!</f>
        <v>#REF!</v>
      </c>
    </row>
    <row r="155" spans="1:10" s="48" customFormat="1" ht="12.75" customHeight="1">
      <c r="A155" s="115"/>
      <c r="B155" s="115"/>
      <c r="C155" s="115"/>
      <c r="D155" s="115">
        <v>1</v>
      </c>
      <c r="E155" s="47" t="s">
        <v>487</v>
      </c>
      <c r="F155" s="7">
        <v>24673</v>
      </c>
      <c r="G155" s="7">
        <v>24161</v>
      </c>
      <c r="H155" s="27">
        <v>24161</v>
      </c>
      <c r="I155" s="27"/>
      <c r="J155" s="3"/>
    </row>
    <row r="156" spans="1:8" ht="12.75">
      <c r="A156" s="117"/>
      <c r="B156" s="117"/>
      <c r="C156" s="118"/>
      <c r="D156" s="118">
        <v>2</v>
      </c>
      <c r="E156" s="47" t="s">
        <v>92</v>
      </c>
      <c r="F156" s="7">
        <v>18153</v>
      </c>
      <c r="G156" s="7">
        <v>18153</v>
      </c>
      <c r="H156" s="27">
        <v>17082</v>
      </c>
    </row>
    <row r="157" spans="1:10" s="6" customFormat="1" ht="12.75">
      <c r="A157" s="117"/>
      <c r="B157" s="117"/>
      <c r="C157" s="118"/>
      <c r="D157" s="117"/>
      <c r="E157" s="47" t="s">
        <v>588</v>
      </c>
      <c r="F157" s="7"/>
      <c r="G157" s="7"/>
      <c r="H157" s="27">
        <v>17082</v>
      </c>
      <c r="I157" s="27"/>
      <c r="J157" s="8"/>
    </row>
    <row r="158" spans="1:10" s="6" customFormat="1" ht="12.75">
      <c r="A158" s="117"/>
      <c r="B158" s="117"/>
      <c r="C158" s="118"/>
      <c r="D158" s="117"/>
      <c r="E158" s="47" t="s">
        <v>609</v>
      </c>
      <c r="F158" s="7"/>
      <c r="G158" s="7"/>
      <c r="H158" s="27"/>
      <c r="I158" s="27"/>
      <c r="J158" s="8"/>
    </row>
    <row r="159" spans="1:8" ht="12.75">
      <c r="A159" s="115"/>
      <c r="B159" s="115"/>
      <c r="C159" s="118"/>
      <c r="D159" s="118">
        <v>3</v>
      </c>
      <c r="E159" s="47" t="s">
        <v>589</v>
      </c>
      <c r="H159" s="27">
        <v>0</v>
      </c>
    </row>
    <row r="160" spans="1:10" s="6" customFormat="1" ht="13.5" thickBot="1">
      <c r="A160" s="117"/>
      <c r="B160" s="117"/>
      <c r="C160" s="118"/>
      <c r="D160" s="118">
        <v>4</v>
      </c>
      <c r="E160" s="47" t="s">
        <v>591</v>
      </c>
      <c r="F160" s="7"/>
      <c r="G160" s="7"/>
      <c r="H160" s="27">
        <v>0</v>
      </c>
      <c r="I160" s="27"/>
      <c r="J160" s="8"/>
    </row>
    <row r="161" spans="1:10" s="4" customFormat="1" ht="14.25" thickBot="1" thickTop="1">
      <c r="A161" s="121"/>
      <c r="B161" s="121">
        <v>5</v>
      </c>
      <c r="C161" s="122"/>
      <c r="D161" s="122"/>
      <c r="E161" s="102" t="s">
        <v>488</v>
      </c>
      <c r="F161" s="105">
        <f>F155+F156+F159+F160</f>
        <v>42826</v>
      </c>
      <c r="G161" s="105">
        <f>G155+G156+G159+G160</f>
        <v>42314</v>
      </c>
      <c r="H161" s="105">
        <f>H155+H156+H159+H160</f>
        <v>41243</v>
      </c>
      <c r="I161" s="68"/>
      <c r="J161" s="8"/>
    </row>
    <row r="162" spans="1:9" ht="58.5" customHeight="1" thickTop="1">
      <c r="A162" s="253" t="s">
        <v>202</v>
      </c>
      <c r="B162" s="253" t="s">
        <v>0</v>
      </c>
      <c r="C162" s="253" t="s">
        <v>203</v>
      </c>
      <c r="D162" s="253" t="s">
        <v>204</v>
      </c>
      <c r="E162" s="254" t="s">
        <v>32</v>
      </c>
      <c r="F162" s="255" t="s">
        <v>629</v>
      </c>
      <c r="G162" s="255" t="s">
        <v>630</v>
      </c>
      <c r="H162" s="255" t="s">
        <v>616</v>
      </c>
      <c r="I162" s="86"/>
    </row>
    <row r="163" spans="1:8" ht="12.75">
      <c r="A163" s="115"/>
      <c r="B163" s="115"/>
      <c r="C163" s="118"/>
      <c r="D163" s="118">
        <v>1</v>
      </c>
      <c r="E163" s="47" t="s">
        <v>93</v>
      </c>
      <c r="F163" s="7">
        <v>2300</v>
      </c>
      <c r="G163" s="7">
        <v>2300</v>
      </c>
      <c r="H163" s="27">
        <v>1640</v>
      </c>
    </row>
    <row r="164" spans="1:10" s="50" customFormat="1" ht="12.75">
      <c r="A164" s="115"/>
      <c r="B164" s="115"/>
      <c r="C164" s="118"/>
      <c r="D164" s="118">
        <v>2</v>
      </c>
      <c r="E164" s="47" t="s">
        <v>590</v>
      </c>
      <c r="F164" s="7"/>
      <c r="G164" s="7"/>
      <c r="H164" s="27">
        <v>85</v>
      </c>
      <c r="I164" s="27"/>
      <c r="J164" s="3"/>
    </row>
    <row r="165" spans="1:10" s="50" customFormat="1" ht="12.75">
      <c r="A165" s="115"/>
      <c r="B165" s="115"/>
      <c r="C165" s="118"/>
      <c r="D165" s="118"/>
      <c r="E165" s="47" t="s">
        <v>94</v>
      </c>
      <c r="F165" s="7"/>
      <c r="G165" s="7"/>
      <c r="H165" s="27">
        <v>85</v>
      </c>
      <c r="I165" s="27"/>
      <c r="J165" s="3"/>
    </row>
    <row r="166" spans="1:10" s="70" customFormat="1" ht="12.75">
      <c r="A166" s="115"/>
      <c r="B166" s="115"/>
      <c r="C166" s="118"/>
      <c r="D166" s="118"/>
      <c r="E166" s="47"/>
      <c r="F166" s="7"/>
      <c r="G166" s="7"/>
      <c r="H166" s="27">
        <v>0</v>
      </c>
      <c r="I166" s="27"/>
      <c r="J166" s="3"/>
    </row>
    <row r="167" spans="1:10" s="6" customFormat="1" ht="13.5" customHeight="1">
      <c r="A167" s="120"/>
      <c r="B167" s="122">
        <v>6</v>
      </c>
      <c r="C167" s="123"/>
      <c r="D167" s="123"/>
      <c r="E167" s="102" t="s">
        <v>95</v>
      </c>
      <c r="F167" s="103">
        <f>F163+F164</f>
        <v>2300</v>
      </c>
      <c r="G167" s="103">
        <f>G163+G164</f>
        <v>2300</v>
      </c>
      <c r="H167" s="103">
        <f>H163+H164</f>
        <v>1725</v>
      </c>
      <c r="I167" s="68"/>
      <c r="J167" s="8"/>
    </row>
    <row r="168" spans="1:8" ht="12.75" customHeight="1" hidden="1" thickBot="1" thickTop="1">
      <c r="A168" s="115"/>
      <c r="B168" s="115"/>
      <c r="C168" s="118"/>
      <c r="D168" s="118"/>
      <c r="H168" s="27" t="e">
        <f>F168/#REF!</f>
        <v>#REF!</v>
      </c>
    </row>
    <row r="169" spans="1:8" ht="12.75" customHeight="1" hidden="1">
      <c r="A169" s="115"/>
      <c r="B169" s="115"/>
      <c r="C169" s="118"/>
      <c r="D169" s="118"/>
      <c r="H169" s="27" t="e">
        <f>F169/#REF!</f>
        <v>#REF!</v>
      </c>
    </row>
    <row r="170" spans="1:8" ht="12.75" customHeight="1" hidden="1">
      <c r="A170" s="115"/>
      <c r="B170" s="115"/>
      <c r="C170" s="118"/>
      <c r="D170" s="118"/>
      <c r="H170" s="27" t="e">
        <f>F170/#REF!</f>
        <v>#REF!</v>
      </c>
    </row>
    <row r="171" spans="1:10" ht="12.75" customHeight="1" hidden="1">
      <c r="A171" s="115"/>
      <c r="B171" s="115"/>
      <c r="C171" s="118"/>
      <c r="D171" s="118"/>
      <c r="H171" s="27" t="e">
        <f>F171/#REF!</f>
        <v>#REF!</v>
      </c>
      <c r="J171" s="2"/>
    </row>
    <row r="172" spans="1:10" ht="12.75" customHeight="1" hidden="1">
      <c r="A172" s="115"/>
      <c r="B172" s="115"/>
      <c r="C172" s="118"/>
      <c r="D172" s="118"/>
      <c r="H172" s="27" t="e">
        <f>F172/#REF!</f>
        <v>#REF!</v>
      </c>
      <c r="J172" s="2"/>
    </row>
    <row r="173" spans="1:10" ht="12.75" customHeight="1" hidden="1">
      <c r="A173" s="115"/>
      <c r="B173" s="115"/>
      <c r="C173" s="118"/>
      <c r="D173" s="118"/>
      <c r="H173" s="27" t="e">
        <f>F173/#REF!</f>
        <v>#REF!</v>
      </c>
      <c r="J173" s="2"/>
    </row>
    <row r="174" spans="1:8" ht="12.75" customHeight="1" hidden="1">
      <c r="A174" s="115"/>
      <c r="B174" s="115"/>
      <c r="C174" s="118"/>
      <c r="D174" s="118"/>
      <c r="H174" s="27" t="e">
        <f>F174/#REF!</f>
        <v>#REF!</v>
      </c>
    </row>
    <row r="175" spans="1:8" ht="12.75" customHeight="1" hidden="1">
      <c r="A175" s="115"/>
      <c r="B175" s="115"/>
      <c r="C175" s="118"/>
      <c r="D175" s="118"/>
      <c r="H175" s="27" t="e">
        <f>F175/#REF!</f>
        <v>#REF!</v>
      </c>
    </row>
    <row r="176" spans="1:8" ht="12.75" customHeight="1" hidden="1">
      <c r="A176" s="115"/>
      <c r="B176" s="115"/>
      <c r="C176" s="118"/>
      <c r="D176" s="118"/>
      <c r="H176" s="27" t="e">
        <f>F176/#REF!</f>
        <v>#REF!</v>
      </c>
    </row>
    <row r="177" spans="1:8" ht="12.75" customHeight="1" hidden="1">
      <c r="A177" s="115"/>
      <c r="B177" s="115"/>
      <c r="C177" s="118"/>
      <c r="D177" s="118"/>
      <c r="H177" s="27" t="e">
        <f>F177/#REF!</f>
        <v>#REF!</v>
      </c>
    </row>
    <row r="178" spans="1:8" ht="12.75" customHeight="1" hidden="1">
      <c r="A178" s="115"/>
      <c r="B178" s="115"/>
      <c r="C178" s="118"/>
      <c r="D178" s="118"/>
      <c r="H178" s="27" t="e">
        <f>F178/#REF!</f>
        <v>#REF!</v>
      </c>
    </row>
    <row r="179" spans="1:8" ht="12.75" customHeight="1" hidden="1">
      <c r="A179" s="115"/>
      <c r="B179" s="115"/>
      <c r="C179" s="118"/>
      <c r="D179" s="118"/>
      <c r="H179" s="27" t="e">
        <f>F179/#REF!</f>
        <v>#REF!</v>
      </c>
    </row>
    <row r="180" spans="1:8" ht="12.75" customHeight="1" hidden="1">
      <c r="A180" s="115"/>
      <c r="B180" s="115"/>
      <c r="C180" s="118"/>
      <c r="D180" s="118"/>
      <c r="H180" s="27" t="e">
        <f>F180/#REF!</f>
        <v>#REF!</v>
      </c>
    </row>
    <row r="181" spans="1:8" ht="12.75" customHeight="1" hidden="1">
      <c r="A181" s="115"/>
      <c r="B181" s="115"/>
      <c r="C181" s="118"/>
      <c r="D181" s="118"/>
      <c r="H181" s="27" t="e">
        <f>F181/#REF!</f>
        <v>#REF!</v>
      </c>
    </row>
    <row r="182" spans="1:8" ht="12.75" customHeight="1" hidden="1">
      <c r="A182" s="115"/>
      <c r="B182" s="115"/>
      <c r="C182" s="118"/>
      <c r="D182" s="118"/>
      <c r="H182" s="27" t="e">
        <f>F182/#REF!</f>
        <v>#REF!</v>
      </c>
    </row>
    <row r="183" spans="1:8" ht="12.75" customHeight="1" hidden="1">
      <c r="A183" s="115"/>
      <c r="B183" s="115"/>
      <c r="C183" s="118"/>
      <c r="D183" s="118"/>
      <c r="H183" s="27" t="e">
        <f>F183/#REF!</f>
        <v>#REF!</v>
      </c>
    </row>
    <row r="184" spans="1:8" ht="12.75" customHeight="1" hidden="1">
      <c r="A184" s="115"/>
      <c r="B184" s="115"/>
      <c r="C184" s="118"/>
      <c r="D184" s="118"/>
      <c r="H184" s="27" t="e">
        <f>F184/#REF!</f>
        <v>#REF!</v>
      </c>
    </row>
    <row r="185" spans="1:8" ht="12.75" customHeight="1" hidden="1">
      <c r="A185" s="115"/>
      <c r="B185" s="115"/>
      <c r="C185" s="118"/>
      <c r="D185" s="118"/>
      <c r="H185" s="27" t="e">
        <f>F185/#REF!</f>
        <v>#REF!</v>
      </c>
    </row>
    <row r="186" spans="1:8" ht="12.75" customHeight="1" hidden="1">
      <c r="A186" s="115"/>
      <c r="B186" s="115"/>
      <c r="C186" s="118"/>
      <c r="D186" s="118"/>
      <c r="H186" s="27" t="e">
        <f>F186/#REF!</f>
        <v>#REF!</v>
      </c>
    </row>
    <row r="187" spans="1:8" ht="12.75" customHeight="1" hidden="1">
      <c r="A187" s="115"/>
      <c r="B187" s="115"/>
      <c r="C187" s="118"/>
      <c r="D187" s="118"/>
      <c r="H187" s="27" t="e">
        <f>F187/#REF!</f>
        <v>#REF!</v>
      </c>
    </row>
    <row r="188" spans="1:8" ht="12.75" customHeight="1" hidden="1">
      <c r="A188" s="115"/>
      <c r="B188" s="115"/>
      <c r="C188" s="118"/>
      <c r="D188" s="118"/>
      <c r="H188" s="27" t="e">
        <f>F188/#REF!</f>
        <v>#REF!</v>
      </c>
    </row>
    <row r="189" spans="1:8" ht="12.75" customHeight="1" hidden="1">
      <c r="A189" s="115"/>
      <c r="B189" s="115"/>
      <c r="C189" s="118"/>
      <c r="D189" s="118"/>
      <c r="H189" s="27" t="e">
        <f>F189/#REF!</f>
        <v>#REF!</v>
      </c>
    </row>
    <row r="190" spans="1:10" ht="12.75" customHeight="1" hidden="1">
      <c r="A190" s="115"/>
      <c r="B190" s="115"/>
      <c r="C190" s="118"/>
      <c r="D190" s="118"/>
      <c r="H190" s="27" t="e">
        <f>F190/#REF!</f>
        <v>#REF!</v>
      </c>
      <c r="J190" s="2"/>
    </row>
    <row r="191" spans="1:10" ht="12.75" customHeight="1" hidden="1">
      <c r="A191" s="115"/>
      <c r="B191" s="115"/>
      <c r="C191" s="118"/>
      <c r="D191" s="118"/>
      <c r="H191" s="27" t="e">
        <f>F191/#REF!</f>
        <v>#REF!</v>
      </c>
      <c r="J191" s="2"/>
    </row>
    <row r="192" spans="1:8" ht="12.75" customHeight="1" hidden="1">
      <c r="A192" s="115"/>
      <c r="B192" s="115"/>
      <c r="C192" s="118"/>
      <c r="D192" s="118"/>
      <c r="H192" s="27" t="e">
        <f>F192/#REF!</f>
        <v>#REF!</v>
      </c>
    </row>
    <row r="193" spans="1:10" s="6" customFormat="1" ht="12.75" customHeight="1">
      <c r="A193" s="126">
        <v>1</v>
      </c>
      <c r="B193" s="126"/>
      <c r="C193" s="135"/>
      <c r="D193" s="135"/>
      <c r="E193" s="127" t="s">
        <v>503</v>
      </c>
      <c r="F193" s="128">
        <f>F85+F90+F135+F149+F161+F167</f>
        <v>114991</v>
      </c>
      <c r="G193" s="128">
        <f>G85+G90+G135+G149+G161+G167</f>
        <v>120812</v>
      </c>
      <c r="H193" s="128">
        <f>H85+H90+H135+H149+H161+H167</f>
        <v>137436</v>
      </c>
      <c r="I193" s="68"/>
      <c r="J193" s="8"/>
    </row>
    <row r="194" spans="1:8" ht="12.75">
      <c r="A194" s="115"/>
      <c r="B194" s="115"/>
      <c r="C194" s="118">
        <v>1</v>
      </c>
      <c r="D194" s="118"/>
      <c r="E194" s="47" t="s">
        <v>96</v>
      </c>
      <c r="H194" s="27">
        <v>2899</v>
      </c>
    </row>
    <row r="195" spans="1:8" ht="12.75">
      <c r="A195" s="115"/>
      <c r="B195" s="115"/>
      <c r="C195" s="118">
        <v>2</v>
      </c>
      <c r="D195" s="118"/>
      <c r="E195" s="47" t="s">
        <v>97</v>
      </c>
      <c r="H195" s="27">
        <v>0</v>
      </c>
    </row>
    <row r="196" spans="1:8" ht="12.75">
      <c r="A196" s="115"/>
      <c r="B196" s="115"/>
      <c r="C196" s="118">
        <v>3</v>
      </c>
      <c r="D196" s="118"/>
      <c r="E196" s="47" t="s">
        <v>98</v>
      </c>
      <c r="F196" s="7">
        <v>22665</v>
      </c>
      <c r="G196" s="7">
        <v>22665</v>
      </c>
      <c r="H196" s="27">
        <v>31502</v>
      </c>
    </row>
    <row r="197" spans="1:8" ht="12.75">
      <c r="A197" s="115"/>
      <c r="B197" s="115"/>
      <c r="C197" s="118">
        <v>4</v>
      </c>
      <c r="D197" s="118"/>
      <c r="E197" s="47" t="s">
        <v>99</v>
      </c>
      <c r="H197" s="27">
        <v>0</v>
      </c>
    </row>
    <row r="198" spans="1:10" s="6" customFormat="1" ht="13.5" customHeight="1">
      <c r="A198" s="121"/>
      <c r="B198" s="121">
        <v>1</v>
      </c>
      <c r="C198" s="123"/>
      <c r="D198" s="123"/>
      <c r="E198" s="102" t="s">
        <v>100</v>
      </c>
      <c r="F198" s="103">
        <f>SUM(F194:F197)</f>
        <v>22665</v>
      </c>
      <c r="G198" s="103">
        <f>SUM(G194:G197)</f>
        <v>22665</v>
      </c>
      <c r="H198" s="104">
        <f>SUM(H194:H197)</f>
        <v>34401</v>
      </c>
      <c r="I198" s="68"/>
      <c r="J198" s="8"/>
    </row>
    <row r="199" spans="1:4" ht="12.75" customHeight="1" hidden="1" thickBot="1" thickTop="1">
      <c r="A199" s="115"/>
      <c r="B199" s="115"/>
      <c r="C199" s="118"/>
      <c r="D199" s="118"/>
    </row>
    <row r="200" spans="1:10" s="6" customFormat="1" ht="12.75">
      <c r="A200" s="126">
        <v>2</v>
      </c>
      <c r="B200" s="126"/>
      <c r="C200" s="135"/>
      <c r="D200" s="135"/>
      <c r="E200" s="127" t="s">
        <v>504</v>
      </c>
      <c r="F200" s="128">
        <f>SUM(F198:F199)</f>
        <v>22665</v>
      </c>
      <c r="G200" s="128">
        <f>SUM(G198:G199)</f>
        <v>22665</v>
      </c>
      <c r="H200" s="128">
        <f>SUM(H198:H199)</f>
        <v>34401</v>
      </c>
      <c r="I200" s="68"/>
      <c r="J200" s="8"/>
    </row>
    <row r="201" spans="1:8" ht="12.75">
      <c r="A201" s="115"/>
      <c r="B201" s="115"/>
      <c r="C201" s="118"/>
      <c r="D201" s="118"/>
      <c r="E201" s="47" t="s">
        <v>101</v>
      </c>
      <c r="H201" s="27">
        <v>0</v>
      </c>
    </row>
    <row r="202" spans="1:9" ht="12.75">
      <c r="A202" s="120"/>
      <c r="B202" s="137">
        <v>1</v>
      </c>
      <c r="C202" s="123"/>
      <c r="D202" s="123"/>
      <c r="E202" s="108" t="s">
        <v>2</v>
      </c>
      <c r="F202" s="106">
        <f>SUM(F201)</f>
        <v>0</v>
      </c>
      <c r="G202" s="106">
        <f>SUM(G201)</f>
        <v>0</v>
      </c>
      <c r="H202" s="107">
        <f>SUM(H201)</f>
        <v>0</v>
      </c>
      <c r="I202" s="93"/>
    </row>
    <row r="203" spans="1:10" s="6" customFormat="1" ht="12.75">
      <c r="A203" s="126">
        <v>3</v>
      </c>
      <c r="B203" s="136"/>
      <c r="C203" s="135"/>
      <c r="D203" s="135"/>
      <c r="E203" s="134" t="s">
        <v>505</v>
      </c>
      <c r="F203" s="131"/>
      <c r="G203" s="131"/>
      <c r="H203" s="132">
        <v>0</v>
      </c>
      <c r="I203" s="93"/>
      <c r="J203" s="8"/>
    </row>
    <row r="204" spans="1:7" ht="12.75">
      <c r="A204" s="115"/>
      <c r="B204" s="115"/>
      <c r="C204" s="118">
        <v>1</v>
      </c>
      <c r="D204" s="118"/>
      <c r="E204" s="47" t="s">
        <v>102</v>
      </c>
      <c r="F204" s="7">
        <v>4767</v>
      </c>
      <c r="G204" s="7">
        <v>12717</v>
      </c>
    </row>
    <row r="205" spans="1:8" ht="12.75">
      <c r="A205" s="115"/>
      <c r="B205" s="115"/>
      <c r="C205" s="118">
        <v>2</v>
      </c>
      <c r="D205" s="118"/>
      <c r="E205" s="47" t="s">
        <v>103</v>
      </c>
      <c r="H205" s="27">
        <v>0</v>
      </c>
    </row>
    <row r="206" spans="1:8" ht="12.75">
      <c r="A206" s="115"/>
      <c r="B206" s="115"/>
      <c r="C206" s="118">
        <v>3</v>
      </c>
      <c r="D206" s="118"/>
      <c r="E206" s="47" t="s">
        <v>541</v>
      </c>
      <c r="H206" s="27">
        <v>0</v>
      </c>
    </row>
    <row r="207" spans="1:9" ht="12.75">
      <c r="A207" s="133">
        <v>4</v>
      </c>
      <c r="B207" s="136"/>
      <c r="C207" s="125"/>
      <c r="D207" s="125"/>
      <c r="E207" s="134" t="s">
        <v>104</v>
      </c>
      <c r="F207" s="131">
        <f>SUM(F204:F205)</f>
        <v>4767</v>
      </c>
      <c r="G207" s="131">
        <f>SUM(G204:G205)</f>
        <v>12717</v>
      </c>
      <c r="H207" s="132">
        <f>H204+H205+H206</f>
        <v>0</v>
      </c>
      <c r="I207" s="93"/>
    </row>
    <row r="208" spans="1:9" ht="12.75">
      <c r="A208" s="133"/>
      <c r="B208" s="136"/>
      <c r="C208" s="125"/>
      <c r="D208" s="125"/>
      <c r="E208" s="172" t="s">
        <v>618</v>
      </c>
      <c r="F208" s="131"/>
      <c r="G208" s="131"/>
      <c r="H208" s="132">
        <v>-25469</v>
      </c>
      <c r="I208" s="93"/>
    </row>
    <row r="209" spans="1:9" ht="24.75" customHeight="1">
      <c r="A209" s="111"/>
      <c r="B209" s="111"/>
      <c r="C209" s="111"/>
      <c r="D209" s="111"/>
      <c r="E209" s="112" t="s">
        <v>205</v>
      </c>
      <c r="F209" s="114">
        <f>F193+F200+F202+F207+F208</f>
        <v>142423</v>
      </c>
      <c r="G209" s="114">
        <f>G193+G200+G202+G207+G208</f>
        <v>156194</v>
      </c>
      <c r="H209" s="114">
        <f>H193+H200+H202+H207+H208</f>
        <v>146368</v>
      </c>
      <c r="I209" s="71"/>
    </row>
    <row r="210" ht="12.75"/>
    <row r="211" ht="12.75"/>
    <row r="212" ht="12.75"/>
    <row r="213" ht="12.75"/>
    <row r="214" ht="12.75"/>
    <row r="215" ht="12.75"/>
    <row r="216" ht="12.75" hidden="1"/>
    <row r="217" ht="12.75" hidden="1"/>
    <row r="218" ht="12.75"/>
    <row r="219" ht="12.75"/>
    <row r="220" ht="12.75"/>
    <row r="221" ht="12.75"/>
    <row r="222" ht="12.75"/>
    <row r="223" ht="12.75"/>
    <row r="224" ht="12.75" customHeight="1">
      <c r="F224" s="7" t="s">
        <v>540</v>
      </c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</sheetData>
  <sheetProtection/>
  <printOptions/>
  <pageMargins left="2.1653543307086616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&amp;C&amp;"Arial CE,Félkövér"&amp;12Cikó Község Önkormányzata&amp;R&amp;"Times New Roman,Félkövér"&amp;12 5. számú melléklet&amp;"Arial CE,Normál"&amp;10
(adatok ezerFt-ban)</oddHeader>
    <oddFooter>&amp;C&amp;P. oldal</oddFooter>
  </headerFooter>
  <rowBreaks count="2" manualBreakCount="2">
    <brk id="65" min="1" max="6" man="1"/>
    <brk id="90" min="1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7">
    <tabColor indexed="48"/>
  </sheetPr>
  <dimension ref="A1:IT104"/>
  <sheetViews>
    <sheetView zoomScaleSheetLayoutView="100" workbookViewId="0" topLeftCell="A1">
      <selection activeCell="G22" sqref="G22"/>
    </sheetView>
  </sheetViews>
  <sheetFormatPr defaultColWidth="0" defaultRowHeight="0" customHeight="1" zeroHeight="1"/>
  <cols>
    <col min="1" max="1" width="4.25390625" style="39" customWidth="1"/>
    <col min="2" max="2" width="4.125" style="41" customWidth="1"/>
    <col min="3" max="3" width="4.00390625" style="39" customWidth="1"/>
    <col min="4" max="4" width="4.375" style="39" customWidth="1"/>
    <col min="5" max="5" width="39.625" style="39" customWidth="1"/>
    <col min="6" max="7" width="14.625" style="39" customWidth="1"/>
    <col min="8" max="8" width="13.75390625" style="44" customWidth="1"/>
    <col min="9" max="9" width="8.125" style="39" customWidth="1"/>
    <col min="10" max="10" width="12.00390625" style="43" hidden="1" customWidth="1"/>
    <col min="11" max="16384" width="12.00390625" style="38" hidden="1" customWidth="1"/>
  </cols>
  <sheetData>
    <row r="1" spans="1:10" s="12" customFormat="1" ht="49.5" customHeight="1">
      <c r="A1" s="253" t="s">
        <v>202</v>
      </c>
      <c r="B1" s="253" t="s">
        <v>0</v>
      </c>
      <c r="C1" s="253" t="s">
        <v>203</v>
      </c>
      <c r="D1" s="253" t="s">
        <v>204</v>
      </c>
      <c r="E1" s="254" t="s">
        <v>22</v>
      </c>
      <c r="F1" s="255" t="s">
        <v>629</v>
      </c>
      <c r="G1" s="255" t="s">
        <v>630</v>
      </c>
      <c r="H1" s="255" t="s">
        <v>616</v>
      </c>
      <c r="I1" s="33"/>
      <c r="J1" s="73"/>
    </row>
    <row r="2" spans="1:8" ht="12.75">
      <c r="A2" s="183"/>
      <c r="B2" s="184"/>
      <c r="C2" s="183"/>
      <c r="D2" s="183">
        <v>1</v>
      </c>
      <c r="E2" s="39" t="s">
        <v>490</v>
      </c>
      <c r="F2" s="42"/>
      <c r="G2" s="42"/>
      <c r="H2" s="145">
        <v>0</v>
      </c>
    </row>
    <row r="3" spans="1:8" ht="12.75">
      <c r="A3" s="183"/>
      <c r="B3" s="184"/>
      <c r="C3" s="183"/>
      <c r="D3" s="183">
        <v>2</v>
      </c>
      <c r="E3" s="39" t="s">
        <v>105</v>
      </c>
      <c r="F3" s="42"/>
      <c r="G3" s="42"/>
      <c r="H3" s="145">
        <v>0</v>
      </c>
    </row>
    <row r="4" spans="1:8" ht="12.75">
      <c r="A4" s="183"/>
      <c r="B4" s="184"/>
      <c r="C4" s="183"/>
      <c r="D4" s="183">
        <v>3</v>
      </c>
      <c r="E4" s="39" t="s">
        <v>106</v>
      </c>
      <c r="F4" s="42">
        <v>1250</v>
      </c>
      <c r="G4" s="42">
        <v>1250</v>
      </c>
      <c r="H4" s="145">
        <v>1023</v>
      </c>
    </row>
    <row r="5" spans="1:8" ht="12.75">
      <c r="A5" s="183"/>
      <c r="B5" s="184"/>
      <c r="C5" s="183"/>
      <c r="D5" s="183">
        <v>4</v>
      </c>
      <c r="E5" s="39" t="s">
        <v>107</v>
      </c>
      <c r="F5" s="42"/>
      <c r="G5" s="42"/>
      <c r="H5" s="145">
        <v>0</v>
      </c>
    </row>
    <row r="6" spans="1:8" ht="12.75">
      <c r="A6" s="183"/>
      <c r="B6" s="184"/>
      <c r="C6" s="183"/>
      <c r="D6" s="183">
        <v>5</v>
      </c>
      <c r="E6" s="39" t="s">
        <v>108</v>
      </c>
      <c r="F6" s="42"/>
      <c r="G6" s="42"/>
      <c r="H6" s="145">
        <v>0</v>
      </c>
    </row>
    <row r="7" spans="1:8" ht="12.75">
      <c r="A7" s="183"/>
      <c r="B7" s="184"/>
      <c r="C7" s="183"/>
      <c r="D7" s="183">
        <v>6</v>
      </c>
      <c r="E7" s="39" t="s">
        <v>109</v>
      </c>
      <c r="F7" s="42"/>
      <c r="G7" s="42"/>
      <c r="H7" s="145">
        <v>0</v>
      </c>
    </row>
    <row r="8" spans="1:8" ht="12.75">
      <c r="A8" s="183"/>
      <c r="B8" s="184"/>
      <c r="C8" s="183"/>
      <c r="D8" s="183">
        <v>7</v>
      </c>
      <c r="E8" s="39" t="s">
        <v>110</v>
      </c>
      <c r="F8" s="42"/>
      <c r="G8" s="42"/>
      <c r="H8" s="145">
        <v>0</v>
      </c>
    </row>
    <row r="9" spans="1:8" ht="12.75">
      <c r="A9" s="183"/>
      <c r="B9" s="184"/>
      <c r="C9" s="183"/>
      <c r="D9" s="183">
        <v>8</v>
      </c>
      <c r="E9" s="39" t="s">
        <v>188</v>
      </c>
      <c r="F9" s="42"/>
      <c r="G9" s="42"/>
      <c r="H9" s="145">
        <v>0</v>
      </c>
    </row>
    <row r="10" spans="1:8" ht="12.75">
      <c r="A10" s="183"/>
      <c r="B10" s="184"/>
      <c r="C10" s="183"/>
      <c r="D10" s="183">
        <v>9</v>
      </c>
      <c r="E10" s="39" t="s">
        <v>196</v>
      </c>
      <c r="F10" s="42"/>
      <c r="G10" s="42"/>
      <c r="H10" s="145">
        <v>0</v>
      </c>
    </row>
    <row r="11" spans="1:10" s="13" customFormat="1" ht="12.75">
      <c r="A11" s="195"/>
      <c r="B11" s="195">
        <v>1</v>
      </c>
      <c r="C11" s="195"/>
      <c r="D11" s="195"/>
      <c r="E11" s="155" t="s">
        <v>1</v>
      </c>
      <c r="F11" s="162">
        <f>SUM(F2:F10)</f>
        <v>1250</v>
      </c>
      <c r="G11" s="162">
        <f>SUM(G2:G10)</f>
        <v>1250</v>
      </c>
      <c r="H11" s="162">
        <f>SUM(H2:H10)</f>
        <v>1023</v>
      </c>
      <c r="I11" s="31"/>
      <c r="J11" s="74"/>
    </row>
    <row r="12" spans="1:10" s="13" customFormat="1" ht="12.75">
      <c r="A12" s="195"/>
      <c r="B12" s="195">
        <v>2</v>
      </c>
      <c r="C12" s="195"/>
      <c r="D12" s="195"/>
      <c r="E12" s="155" t="s">
        <v>491</v>
      </c>
      <c r="F12" s="162">
        <v>24673</v>
      </c>
      <c r="G12" s="162">
        <v>24161</v>
      </c>
      <c r="H12" s="156">
        <v>24161</v>
      </c>
      <c r="I12" s="31"/>
      <c r="J12" s="74"/>
    </row>
    <row r="13" spans="1:10" s="14" customFormat="1" ht="12.75">
      <c r="A13" s="197"/>
      <c r="B13" s="197">
        <v>3</v>
      </c>
      <c r="C13" s="197"/>
      <c r="D13" s="197"/>
      <c r="E13" s="157" t="s">
        <v>111</v>
      </c>
      <c r="F13" s="163"/>
      <c r="G13" s="163"/>
      <c r="H13" s="158"/>
      <c r="I13" s="147"/>
      <c r="J13" s="75"/>
    </row>
    <row r="14" spans="1:10" s="14" customFormat="1" ht="12.75">
      <c r="A14" s="188"/>
      <c r="B14" s="188"/>
      <c r="C14" s="188"/>
      <c r="D14" s="183">
        <v>1</v>
      </c>
      <c r="E14" s="39" t="s">
        <v>493</v>
      </c>
      <c r="F14" s="42"/>
      <c r="G14" s="42"/>
      <c r="H14" s="148">
        <v>0</v>
      </c>
      <c r="I14" s="147"/>
      <c r="J14" s="75"/>
    </row>
    <row r="15" spans="1:10" s="14" customFormat="1" ht="12.75">
      <c r="A15" s="188"/>
      <c r="B15" s="188"/>
      <c r="C15" s="188"/>
      <c r="D15" s="183">
        <v>2</v>
      </c>
      <c r="E15" s="39" t="s">
        <v>492</v>
      </c>
      <c r="F15" s="42"/>
      <c r="G15" s="42"/>
      <c r="H15" s="148">
        <v>0</v>
      </c>
      <c r="I15" s="147"/>
      <c r="J15" s="75"/>
    </row>
    <row r="16" spans="1:10" s="14" customFormat="1" ht="12.75">
      <c r="A16" s="188"/>
      <c r="B16" s="188"/>
      <c r="C16" s="188"/>
      <c r="D16" s="183">
        <v>3</v>
      </c>
      <c r="E16" s="39" t="s">
        <v>494</v>
      </c>
      <c r="F16" s="42"/>
      <c r="G16" s="42"/>
      <c r="H16" s="148">
        <v>0</v>
      </c>
      <c r="I16" s="147"/>
      <c r="J16" s="75"/>
    </row>
    <row r="17" spans="1:10" s="14" customFormat="1" ht="12.75">
      <c r="A17" s="197"/>
      <c r="B17" s="197">
        <v>4</v>
      </c>
      <c r="C17" s="197"/>
      <c r="D17" s="197"/>
      <c r="E17" s="157" t="s">
        <v>513</v>
      </c>
      <c r="F17" s="163">
        <f>SUM(F14:F16)</f>
        <v>0</v>
      </c>
      <c r="G17" s="163">
        <f>SUM(G14:G16)</f>
        <v>0</v>
      </c>
      <c r="H17" s="163">
        <f>SUM(H14:H16)</f>
        <v>0</v>
      </c>
      <c r="I17" s="147"/>
      <c r="J17" s="75"/>
    </row>
    <row r="18" spans="1:10" s="15" customFormat="1" ht="14.25" customHeight="1">
      <c r="A18" s="195"/>
      <c r="B18" s="195">
        <v>5</v>
      </c>
      <c r="C18" s="195"/>
      <c r="D18" s="195"/>
      <c r="E18" s="155" t="s">
        <v>514</v>
      </c>
      <c r="F18" s="162"/>
      <c r="G18" s="162"/>
      <c r="H18" s="169">
        <v>0</v>
      </c>
      <c r="I18" s="32"/>
      <c r="J18" s="76"/>
    </row>
    <row r="19" spans="1:10" s="15" customFormat="1" ht="14.25" customHeight="1">
      <c r="A19" s="195"/>
      <c r="B19" s="195">
        <v>6</v>
      </c>
      <c r="C19" s="195"/>
      <c r="D19" s="195"/>
      <c r="E19" s="155" t="s">
        <v>515</v>
      </c>
      <c r="F19" s="162"/>
      <c r="G19" s="162"/>
      <c r="H19" s="205">
        <v>0</v>
      </c>
      <c r="I19" s="32"/>
      <c r="J19" s="76"/>
    </row>
    <row r="20" spans="1:10" s="15" customFormat="1" ht="14.25" customHeight="1">
      <c r="A20" s="195"/>
      <c r="B20" s="195">
        <v>7</v>
      </c>
      <c r="C20" s="195"/>
      <c r="D20" s="195"/>
      <c r="E20" s="155" t="s">
        <v>505</v>
      </c>
      <c r="F20" s="162"/>
      <c r="G20" s="162"/>
      <c r="H20" s="205">
        <v>0</v>
      </c>
      <c r="I20" s="32"/>
      <c r="J20" s="76"/>
    </row>
    <row r="21" spans="1:254" s="13" customFormat="1" ht="12.75">
      <c r="A21" s="195"/>
      <c r="B21" s="195">
        <v>8</v>
      </c>
      <c r="C21" s="195"/>
      <c r="D21" s="195"/>
      <c r="E21" s="155" t="s">
        <v>507</v>
      </c>
      <c r="F21" s="162">
        <v>4</v>
      </c>
      <c r="G21" s="162">
        <v>4</v>
      </c>
      <c r="H21" s="169">
        <v>4</v>
      </c>
      <c r="I21" s="31"/>
      <c r="J21" s="1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8" s="154" customFormat="1" ht="21.75" customHeight="1">
      <c r="A22" s="160"/>
      <c r="B22" s="161"/>
      <c r="C22" s="160"/>
      <c r="D22" s="160"/>
      <c r="E22" s="160" t="s">
        <v>522</v>
      </c>
      <c r="F22" s="164">
        <f>F11+F12+F13+F17+F18+F19+F20+F21</f>
        <v>25927</v>
      </c>
      <c r="G22" s="164">
        <f>G11+G12+G13+G17+G18+G19+G20+G21</f>
        <v>25415</v>
      </c>
      <c r="H22" s="164">
        <f>H11+H12+H13+H17+H18+H19+H20+H21</f>
        <v>25188</v>
      </c>
    </row>
    <row r="23" spans="1:8" s="33" customFormat="1" ht="49.5" customHeight="1">
      <c r="A23" s="253" t="s">
        <v>202</v>
      </c>
      <c r="B23" s="253" t="s">
        <v>0</v>
      </c>
      <c r="C23" s="253" t="s">
        <v>203</v>
      </c>
      <c r="D23" s="253" t="s">
        <v>204</v>
      </c>
      <c r="E23" s="254" t="s">
        <v>32</v>
      </c>
      <c r="F23" s="255" t="s">
        <v>629</v>
      </c>
      <c r="G23" s="255" t="s">
        <v>630</v>
      </c>
      <c r="H23" s="255" t="s">
        <v>616</v>
      </c>
    </row>
    <row r="24" spans="1:8" s="39" customFormat="1" ht="12.75">
      <c r="A24" s="183"/>
      <c r="B24" s="184"/>
      <c r="C24" s="183"/>
      <c r="D24" s="183">
        <v>1</v>
      </c>
      <c r="E24" s="39" t="s">
        <v>112</v>
      </c>
      <c r="F24" s="42">
        <v>9857</v>
      </c>
      <c r="G24" s="42">
        <v>9857</v>
      </c>
      <c r="H24" s="148">
        <v>9618</v>
      </c>
    </row>
    <row r="25" spans="1:8" s="39" customFormat="1" ht="12.75">
      <c r="A25" s="183"/>
      <c r="B25" s="184"/>
      <c r="C25" s="183"/>
      <c r="D25" s="183">
        <v>2</v>
      </c>
      <c r="E25" s="39" t="s">
        <v>113</v>
      </c>
      <c r="F25" s="42">
        <v>480</v>
      </c>
      <c r="G25" s="42">
        <v>480</v>
      </c>
      <c r="H25" s="148">
        <v>798</v>
      </c>
    </row>
    <row r="26" spans="1:8" s="39" customFormat="1" ht="12.75">
      <c r="A26" s="183"/>
      <c r="B26" s="184"/>
      <c r="C26" s="183"/>
      <c r="D26" s="183">
        <v>3</v>
      </c>
      <c r="E26" s="39" t="s">
        <v>189</v>
      </c>
      <c r="F26" s="42"/>
      <c r="G26" s="42"/>
      <c r="H26" s="148">
        <v>0</v>
      </c>
    </row>
    <row r="27" spans="1:8" s="31" customFormat="1" ht="12.75">
      <c r="A27" s="193"/>
      <c r="B27" s="194"/>
      <c r="C27" s="190">
        <v>1</v>
      </c>
      <c r="D27" s="193"/>
      <c r="E27" s="31" t="s">
        <v>498</v>
      </c>
      <c r="F27" s="149">
        <f>SUM(F24:F26)</f>
        <v>10337</v>
      </c>
      <c r="G27" s="149">
        <f>SUM(G24:G26)</f>
        <v>10337</v>
      </c>
      <c r="H27" s="149">
        <f>SUM(H24:H26)</f>
        <v>10416</v>
      </c>
    </row>
    <row r="28" spans="1:8" s="39" customFormat="1" ht="12.75">
      <c r="A28" s="183"/>
      <c r="B28" s="184"/>
      <c r="C28" s="190"/>
      <c r="D28" s="183">
        <v>1</v>
      </c>
      <c r="E28" s="39" t="s">
        <v>114</v>
      </c>
      <c r="F28" s="42"/>
      <c r="G28" s="42"/>
      <c r="H28" s="148">
        <v>0</v>
      </c>
    </row>
    <row r="29" spans="1:8" s="34" customFormat="1" ht="14.25" customHeight="1">
      <c r="A29" s="183"/>
      <c r="B29" s="184"/>
      <c r="C29" s="190"/>
      <c r="D29" s="183">
        <v>2</v>
      </c>
      <c r="E29" s="39" t="s">
        <v>115</v>
      </c>
      <c r="F29" s="42"/>
      <c r="G29" s="42"/>
      <c r="H29" s="148">
        <v>0</v>
      </c>
    </row>
    <row r="30" spans="1:8" s="39" customFormat="1" ht="12.75">
      <c r="A30" s="183"/>
      <c r="B30" s="184"/>
      <c r="C30" s="190"/>
      <c r="D30" s="183">
        <v>3</v>
      </c>
      <c r="E30" s="39" t="s">
        <v>116</v>
      </c>
      <c r="F30" s="42">
        <v>769</v>
      </c>
      <c r="G30" s="42">
        <v>769</v>
      </c>
      <c r="H30" s="148">
        <v>1057</v>
      </c>
    </row>
    <row r="31" spans="1:8" s="31" customFormat="1" ht="12.75">
      <c r="A31" s="193"/>
      <c r="B31" s="194"/>
      <c r="C31" s="190">
        <v>2</v>
      </c>
      <c r="D31" s="193"/>
      <c r="E31" s="31" t="s">
        <v>499</v>
      </c>
      <c r="F31" s="149">
        <f>SUM(F28:F30)</f>
        <v>769</v>
      </c>
      <c r="G31" s="149">
        <f>SUM(G28:G30)</f>
        <v>769</v>
      </c>
      <c r="H31" s="149">
        <f>SUM(H28:H30)</f>
        <v>1057</v>
      </c>
    </row>
    <row r="32" spans="1:8" s="39" customFormat="1" ht="12.75">
      <c r="A32" s="183"/>
      <c r="B32" s="184"/>
      <c r="C32" s="190"/>
      <c r="D32" s="183">
        <v>1</v>
      </c>
      <c r="E32" s="39" t="s">
        <v>117</v>
      </c>
      <c r="F32" s="42"/>
      <c r="G32" s="42"/>
      <c r="H32" s="148">
        <v>0</v>
      </c>
    </row>
    <row r="33" spans="1:8" s="39" customFormat="1" ht="12.75">
      <c r="A33" s="183"/>
      <c r="B33" s="184"/>
      <c r="C33" s="190"/>
      <c r="D33" s="183">
        <v>2</v>
      </c>
      <c r="E33" s="39" t="s">
        <v>38</v>
      </c>
      <c r="F33" s="42">
        <v>981</v>
      </c>
      <c r="G33" s="42">
        <v>981</v>
      </c>
      <c r="H33" s="148">
        <v>981</v>
      </c>
    </row>
    <row r="34" spans="1:8" s="34" customFormat="1" ht="14.25" customHeight="1">
      <c r="A34" s="183"/>
      <c r="B34" s="184"/>
      <c r="C34" s="190"/>
      <c r="D34" s="183">
        <v>3</v>
      </c>
      <c r="E34" s="39" t="s">
        <v>201</v>
      </c>
      <c r="F34" s="42"/>
      <c r="G34" s="42"/>
      <c r="H34" s="148">
        <v>0</v>
      </c>
    </row>
    <row r="35" spans="1:8" s="39" customFormat="1" ht="12.75">
      <c r="A35" s="183"/>
      <c r="B35" s="184"/>
      <c r="C35" s="190"/>
      <c r="D35" s="183">
        <v>4</v>
      </c>
      <c r="E35" s="39" t="s">
        <v>118</v>
      </c>
      <c r="F35" s="42"/>
      <c r="G35" s="42"/>
      <c r="H35" s="42">
        <v>0</v>
      </c>
    </row>
    <row r="36" spans="1:8" s="31" customFormat="1" ht="12.75">
      <c r="A36" s="193"/>
      <c r="B36" s="194"/>
      <c r="C36" s="190">
        <v>3</v>
      </c>
      <c r="D36" s="193"/>
      <c r="E36" s="31" t="s">
        <v>40</v>
      </c>
      <c r="F36" s="146">
        <f>SUM(F32:F35)</f>
        <v>981</v>
      </c>
      <c r="G36" s="146">
        <f>SUM(G32:G35)</f>
        <v>981</v>
      </c>
      <c r="H36" s="146">
        <f>SUM(H32:H35)</f>
        <v>981</v>
      </c>
    </row>
    <row r="37" spans="1:8" s="39" customFormat="1" ht="12.75">
      <c r="A37" s="183"/>
      <c r="B37" s="184"/>
      <c r="C37" s="190"/>
      <c r="D37" s="183">
        <v>1</v>
      </c>
      <c r="E37" s="39" t="s">
        <v>41</v>
      </c>
      <c r="F37" s="42">
        <v>315</v>
      </c>
      <c r="G37" s="42">
        <v>315</v>
      </c>
      <c r="H37" s="148">
        <v>133</v>
      </c>
    </row>
    <row r="38" spans="1:8" s="39" customFormat="1" ht="12.75">
      <c r="A38" s="183"/>
      <c r="B38" s="184"/>
      <c r="C38" s="190"/>
      <c r="D38" s="183">
        <v>2</v>
      </c>
      <c r="E38" s="39" t="s">
        <v>42</v>
      </c>
      <c r="F38" s="42"/>
      <c r="G38" s="42"/>
      <c r="H38" s="148">
        <v>0</v>
      </c>
    </row>
    <row r="39" spans="1:8" s="39" customFormat="1" ht="12.75">
      <c r="A39" s="183"/>
      <c r="B39" s="184"/>
      <c r="C39" s="190"/>
      <c r="D39" s="183">
        <v>3</v>
      </c>
      <c r="E39" s="39" t="s">
        <v>119</v>
      </c>
      <c r="F39" s="42"/>
      <c r="G39" s="42"/>
      <c r="H39" s="148">
        <v>64</v>
      </c>
    </row>
    <row r="40" spans="1:8" s="31" customFormat="1" ht="12.75">
      <c r="A40" s="193"/>
      <c r="B40" s="194"/>
      <c r="C40" s="190">
        <v>4</v>
      </c>
      <c r="D40" s="193"/>
      <c r="E40" s="31" t="s">
        <v>500</v>
      </c>
      <c r="F40" s="149">
        <f>SUM(F37:F39)</f>
        <v>315</v>
      </c>
      <c r="G40" s="149">
        <f>SUM(G37:G39)</f>
        <v>315</v>
      </c>
      <c r="H40" s="149">
        <f>SUM(H37:H39)</f>
        <v>197</v>
      </c>
    </row>
    <row r="41" spans="1:8" s="34" customFormat="1" ht="14.25" customHeight="1">
      <c r="A41" s="183"/>
      <c r="B41" s="184"/>
      <c r="C41" s="190"/>
      <c r="D41" s="183">
        <v>1</v>
      </c>
      <c r="E41" s="39" t="s">
        <v>121</v>
      </c>
      <c r="F41" s="42">
        <v>2077</v>
      </c>
      <c r="G41" s="42">
        <v>2077</v>
      </c>
      <c r="H41" s="148">
        <v>2092</v>
      </c>
    </row>
    <row r="42" spans="1:8" s="34" customFormat="1" ht="14.25" customHeight="1">
      <c r="A42" s="183"/>
      <c r="B42" s="184"/>
      <c r="C42" s="190"/>
      <c r="D42" s="183">
        <v>2</v>
      </c>
      <c r="E42" s="39" t="s">
        <v>548</v>
      </c>
      <c r="F42" s="42">
        <v>152</v>
      </c>
      <c r="G42" s="42">
        <v>152</v>
      </c>
      <c r="H42" s="148">
        <v>294</v>
      </c>
    </row>
    <row r="43" spans="1:8" s="32" customFormat="1" ht="14.25" customHeight="1">
      <c r="A43" s="193"/>
      <c r="B43" s="194"/>
      <c r="C43" s="190">
        <v>5</v>
      </c>
      <c r="D43" s="193"/>
      <c r="E43" s="31" t="s">
        <v>501</v>
      </c>
      <c r="F43" s="42">
        <f>SUM(F41:F42)</f>
        <v>2229</v>
      </c>
      <c r="G43" s="42">
        <f>SUM(G41:G42)</f>
        <v>2229</v>
      </c>
      <c r="H43" s="149">
        <f>SUM(H41:H42)</f>
        <v>2386</v>
      </c>
    </row>
    <row r="44" spans="1:17" s="34" customFormat="1" ht="14.25" customHeight="1">
      <c r="A44" s="183"/>
      <c r="B44" s="184"/>
      <c r="C44" s="190"/>
      <c r="D44" s="183">
        <v>1</v>
      </c>
      <c r="E44" s="39" t="s">
        <v>44</v>
      </c>
      <c r="F44" s="42">
        <v>600</v>
      </c>
      <c r="G44" s="42">
        <v>600</v>
      </c>
      <c r="H44" s="148">
        <v>852</v>
      </c>
      <c r="Q44" s="34" t="s">
        <v>120</v>
      </c>
    </row>
    <row r="45" spans="1:8" s="32" customFormat="1" ht="14.25" customHeight="1">
      <c r="A45" s="193"/>
      <c r="B45" s="194"/>
      <c r="C45" s="190">
        <v>6</v>
      </c>
      <c r="D45" s="193"/>
      <c r="E45" s="31" t="s">
        <v>502</v>
      </c>
      <c r="F45" s="149">
        <f>SUM(F44)</f>
        <v>600</v>
      </c>
      <c r="G45" s="149">
        <f>SUM(G44)</f>
        <v>600</v>
      </c>
      <c r="H45" s="149">
        <f>SUM(H44)</f>
        <v>852</v>
      </c>
    </row>
    <row r="46" spans="1:8" s="31" customFormat="1" ht="12.75">
      <c r="A46" s="195"/>
      <c r="B46" s="195">
        <v>1</v>
      </c>
      <c r="C46" s="195"/>
      <c r="D46" s="195"/>
      <c r="E46" s="155" t="s">
        <v>47</v>
      </c>
      <c r="F46" s="162">
        <f>F27+F31+F36+F40+F43+F45</f>
        <v>15231</v>
      </c>
      <c r="G46" s="162">
        <f>G27+G31+G36+G40+G43+G45</f>
        <v>15231</v>
      </c>
      <c r="H46" s="162">
        <f>H27+H31+H36+H40+H43+H45</f>
        <v>15889</v>
      </c>
    </row>
    <row r="47" spans="1:8" s="39" customFormat="1" ht="12.75">
      <c r="A47" s="183"/>
      <c r="B47" s="184"/>
      <c r="C47" s="183">
        <v>1</v>
      </c>
      <c r="D47" s="183"/>
      <c r="E47" s="39" t="s">
        <v>482</v>
      </c>
      <c r="F47" s="42">
        <v>4011</v>
      </c>
      <c r="G47" s="42">
        <v>4011</v>
      </c>
      <c r="H47" s="148">
        <v>3889</v>
      </c>
    </row>
    <row r="48" spans="1:8" s="34" customFormat="1" ht="14.25" customHeight="1">
      <c r="A48" s="183"/>
      <c r="B48" s="184"/>
      <c r="C48" s="183">
        <v>2</v>
      </c>
      <c r="D48" s="183"/>
      <c r="E48" s="39" t="s">
        <v>48</v>
      </c>
      <c r="F48" s="42"/>
      <c r="G48" s="42"/>
      <c r="H48" s="148">
        <v>0</v>
      </c>
    </row>
    <row r="49" spans="1:8" s="39" customFormat="1" ht="12.75">
      <c r="A49" s="183"/>
      <c r="B49" s="184"/>
      <c r="C49" s="183">
        <v>3</v>
      </c>
      <c r="D49" s="183"/>
      <c r="E49" s="39" t="s">
        <v>49</v>
      </c>
      <c r="F49" s="42"/>
      <c r="G49" s="42"/>
      <c r="H49" s="148">
        <v>0</v>
      </c>
    </row>
    <row r="50" spans="1:8" s="39" customFormat="1" ht="12.75">
      <c r="A50" s="183"/>
      <c r="B50" s="184"/>
      <c r="C50" s="183">
        <v>4</v>
      </c>
      <c r="D50" s="183"/>
      <c r="E50" s="39" t="s">
        <v>122</v>
      </c>
      <c r="F50" s="42"/>
      <c r="G50" s="42"/>
      <c r="H50" s="148">
        <v>0</v>
      </c>
    </row>
    <row r="51" spans="1:8" s="39" customFormat="1" ht="12.75">
      <c r="A51" s="183"/>
      <c r="B51" s="184"/>
      <c r="C51" s="183">
        <v>5</v>
      </c>
      <c r="D51" s="183"/>
      <c r="E51" s="39" t="s">
        <v>51</v>
      </c>
      <c r="F51" s="42"/>
      <c r="G51" s="42"/>
      <c r="H51" s="148">
        <v>0</v>
      </c>
    </row>
    <row r="52" spans="1:8" s="31" customFormat="1" ht="12.75">
      <c r="A52" s="195"/>
      <c r="B52" s="195">
        <v>2</v>
      </c>
      <c r="C52" s="195"/>
      <c r="D52" s="195"/>
      <c r="E52" s="155" t="s">
        <v>495</v>
      </c>
      <c r="F52" s="162">
        <f>SUM(F47:F51)</f>
        <v>4011</v>
      </c>
      <c r="G52" s="162">
        <f>SUM(G47:G51)</f>
        <v>4011</v>
      </c>
      <c r="H52" s="162">
        <f>SUM(H47:H51)</f>
        <v>3889</v>
      </c>
    </row>
    <row r="53" spans="1:8" s="33" customFormat="1" ht="49.5" customHeight="1">
      <c r="A53" s="253" t="s">
        <v>202</v>
      </c>
      <c r="B53" s="253" t="s">
        <v>0</v>
      </c>
      <c r="C53" s="253" t="s">
        <v>203</v>
      </c>
      <c r="D53" s="253" t="s">
        <v>204</v>
      </c>
      <c r="E53" s="254" t="s">
        <v>32</v>
      </c>
      <c r="F53" s="255" t="s">
        <v>629</v>
      </c>
      <c r="G53" s="255" t="s">
        <v>630</v>
      </c>
      <c r="H53" s="255" t="s">
        <v>616</v>
      </c>
    </row>
    <row r="54" spans="1:254" ht="12.75">
      <c r="A54" s="183"/>
      <c r="B54" s="184"/>
      <c r="C54" s="168"/>
      <c r="D54" s="183">
        <v>1</v>
      </c>
      <c r="E54" s="39" t="s">
        <v>123</v>
      </c>
      <c r="F54" s="42"/>
      <c r="G54" s="42"/>
      <c r="H54" s="148">
        <v>0</v>
      </c>
      <c r="J54" s="46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8" ht="12.75">
      <c r="A55" s="183"/>
      <c r="B55" s="184"/>
      <c r="C55" s="190"/>
      <c r="D55" s="183">
        <v>2</v>
      </c>
      <c r="E55" s="39" t="s">
        <v>124</v>
      </c>
      <c r="F55" s="42">
        <v>10</v>
      </c>
      <c r="G55" s="42">
        <v>10</v>
      </c>
      <c r="H55" s="148">
        <v>8</v>
      </c>
    </row>
    <row r="56" spans="1:10" s="16" customFormat="1" ht="14.25" customHeight="1">
      <c r="A56" s="183"/>
      <c r="B56" s="184"/>
      <c r="C56" s="190"/>
      <c r="D56" s="183">
        <v>3</v>
      </c>
      <c r="E56" s="39" t="s">
        <v>125</v>
      </c>
      <c r="F56" s="42">
        <v>5</v>
      </c>
      <c r="G56" s="42">
        <v>5</v>
      </c>
      <c r="H56" s="148">
        <v>2</v>
      </c>
      <c r="I56" s="34"/>
      <c r="J56" s="77"/>
    </row>
    <row r="57" spans="1:8" ht="12.75">
      <c r="A57" s="183"/>
      <c r="B57" s="184"/>
      <c r="C57" s="190"/>
      <c r="D57" s="183">
        <v>4</v>
      </c>
      <c r="E57" s="39" t="s">
        <v>126</v>
      </c>
      <c r="F57" s="42">
        <v>70</v>
      </c>
      <c r="G57" s="42">
        <v>70</v>
      </c>
      <c r="H57" s="148">
        <v>67</v>
      </c>
    </row>
    <row r="58" spans="1:8" ht="12.75">
      <c r="A58" s="183"/>
      <c r="B58" s="184"/>
      <c r="C58" s="190"/>
      <c r="D58" s="183">
        <v>5</v>
      </c>
      <c r="E58" s="39" t="s">
        <v>127</v>
      </c>
      <c r="F58" s="42">
        <v>20</v>
      </c>
      <c r="G58" s="42">
        <v>20</v>
      </c>
      <c r="H58" s="148">
        <v>20</v>
      </c>
    </row>
    <row r="59" spans="1:8" ht="12.75">
      <c r="A59" s="183"/>
      <c r="B59" s="184"/>
      <c r="C59" s="190"/>
      <c r="D59" s="183">
        <v>6</v>
      </c>
      <c r="E59" s="39" t="s">
        <v>128</v>
      </c>
      <c r="F59" s="42">
        <v>10</v>
      </c>
      <c r="G59" s="42">
        <v>10</v>
      </c>
      <c r="H59" s="148">
        <v>6</v>
      </c>
    </row>
    <row r="60" spans="1:8" ht="12.75">
      <c r="A60" s="183"/>
      <c r="B60" s="184"/>
      <c r="C60" s="190"/>
      <c r="D60" s="183">
        <v>7</v>
      </c>
      <c r="E60" s="39" t="s">
        <v>129</v>
      </c>
      <c r="F60" s="42">
        <v>5</v>
      </c>
      <c r="G60" s="42">
        <v>5</v>
      </c>
      <c r="H60" s="148">
        <v>4</v>
      </c>
    </row>
    <row r="61" spans="1:8" ht="12.75">
      <c r="A61" s="183"/>
      <c r="B61" s="184"/>
      <c r="C61" s="190"/>
      <c r="D61" s="183">
        <v>8</v>
      </c>
      <c r="E61" s="39" t="s">
        <v>130</v>
      </c>
      <c r="F61" s="42"/>
      <c r="G61" s="42"/>
      <c r="H61" s="148">
        <v>0</v>
      </c>
    </row>
    <row r="62" spans="1:10" s="16" customFormat="1" ht="14.25" customHeight="1">
      <c r="A62" s="183"/>
      <c r="B62" s="184"/>
      <c r="C62" s="190"/>
      <c r="D62" s="183">
        <v>9</v>
      </c>
      <c r="E62" s="39" t="s">
        <v>131</v>
      </c>
      <c r="F62" s="42">
        <v>50</v>
      </c>
      <c r="G62" s="42">
        <v>50</v>
      </c>
      <c r="H62" s="148">
        <v>45</v>
      </c>
      <c r="I62" s="34"/>
      <c r="J62" s="77"/>
    </row>
    <row r="63" spans="1:8" ht="12.75">
      <c r="A63" s="183"/>
      <c r="B63" s="184"/>
      <c r="C63" s="190"/>
      <c r="D63" s="183">
        <v>10</v>
      </c>
      <c r="E63" s="39" t="s">
        <v>198</v>
      </c>
      <c r="F63" s="42">
        <v>80</v>
      </c>
      <c r="G63" s="42">
        <v>80</v>
      </c>
      <c r="H63" s="148">
        <v>73</v>
      </c>
    </row>
    <row r="64" spans="1:8" ht="12" customHeight="1">
      <c r="A64" s="183"/>
      <c r="B64" s="184"/>
      <c r="C64" s="190"/>
      <c r="D64" s="183">
        <v>11</v>
      </c>
      <c r="E64" s="39" t="s">
        <v>55</v>
      </c>
      <c r="F64" s="42">
        <v>50</v>
      </c>
      <c r="G64" s="42">
        <v>50</v>
      </c>
      <c r="H64" s="148">
        <v>39</v>
      </c>
    </row>
    <row r="65" spans="1:8" ht="12" customHeight="1">
      <c r="A65" s="183"/>
      <c r="B65" s="184"/>
      <c r="C65" s="190"/>
      <c r="D65" s="183">
        <v>12</v>
      </c>
      <c r="E65" s="39" t="s">
        <v>56</v>
      </c>
      <c r="F65" s="42">
        <v>200</v>
      </c>
      <c r="G65" s="42">
        <v>200</v>
      </c>
      <c r="H65" s="148">
        <v>202</v>
      </c>
    </row>
    <row r="66" spans="1:10" s="13" customFormat="1" ht="14.25" customHeight="1">
      <c r="A66" s="193"/>
      <c r="B66" s="194"/>
      <c r="C66" s="190">
        <v>1</v>
      </c>
      <c r="D66" s="193"/>
      <c r="E66" s="31" t="s">
        <v>132</v>
      </c>
      <c r="F66" s="149">
        <f>SUM(F54:F65)</f>
        <v>500</v>
      </c>
      <c r="G66" s="149">
        <f>SUM(G54:G65)</f>
        <v>500</v>
      </c>
      <c r="H66" s="149">
        <f>SUM(H54:H65)</f>
        <v>466</v>
      </c>
      <c r="I66" s="31"/>
      <c r="J66" s="74"/>
    </row>
    <row r="67" spans="1:8" ht="12.75">
      <c r="A67" s="183"/>
      <c r="B67" s="184"/>
      <c r="C67" s="190"/>
      <c r="D67" s="183">
        <v>1</v>
      </c>
      <c r="E67" s="39" t="s">
        <v>133</v>
      </c>
      <c r="F67" s="42">
        <v>69</v>
      </c>
      <c r="G67" s="42">
        <v>69</v>
      </c>
      <c r="H67" s="148">
        <v>5</v>
      </c>
    </row>
    <row r="68" spans="1:8" ht="12.75">
      <c r="A68" s="183"/>
      <c r="B68" s="184"/>
      <c r="C68" s="190"/>
      <c r="D68" s="183">
        <v>2</v>
      </c>
      <c r="E68" s="39" t="s">
        <v>59</v>
      </c>
      <c r="F68" s="42"/>
      <c r="G68" s="42"/>
      <c r="H68" s="148">
        <v>12</v>
      </c>
    </row>
    <row r="69" spans="1:8" ht="12.75">
      <c r="A69" s="183"/>
      <c r="B69" s="184"/>
      <c r="C69" s="190"/>
      <c r="D69" s="183">
        <v>3</v>
      </c>
      <c r="E69" s="39" t="s">
        <v>134</v>
      </c>
      <c r="F69" s="42"/>
      <c r="G69" s="42"/>
      <c r="H69" s="148">
        <v>0</v>
      </c>
    </row>
    <row r="70" spans="1:10" s="13" customFormat="1" ht="12.75">
      <c r="A70" s="193"/>
      <c r="B70" s="194"/>
      <c r="C70" s="190">
        <v>2</v>
      </c>
      <c r="D70" s="193"/>
      <c r="E70" s="31" t="s">
        <v>61</v>
      </c>
      <c r="F70" s="149">
        <f>SUM(F67:F69)</f>
        <v>69</v>
      </c>
      <c r="G70" s="149">
        <f>SUM(G67:G69)</f>
        <v>69</v>
      </c>
      <c r="H70" s="149">
        <f>SUM(H67:H69)</f>
        <v>17</v>
      </c>
      <c r="I70" s="31"/>
      <c r="J70" s="74"/>
    </row>
    <row r="71" spans="1:8" ht="12.75">
      <c r="A71" s="183"/>
      <c r="B71" s="184"/>
      <c r="C71" s="190"/>
      <c r="D71" s="183">
        <v>1</v>
      </c>
      <c r="E71" s="39" t="s">
        <v>62</v>
      </c>
      <c r="F71" s="42">
        <v>3100</v>
      </c>
      <c r="G71" s="42">
        <v>3100</v>
      </c>
      <c r="H71" s="148">
        <v>3135</v>
      </c>
    </row>
    <row r="72" spans="1:10" s="13" customFormat="1" ht="12.75">
      <c r="A72" s="193"/>
      <c r="B72" s="194"/>
      <c r="C72" s="190"/>
      <c r="D72" s="183">
        <v>2</v>
      </c>
      <c r="E72" s="39" t="s">
        <v>136</v>
      </c>
      <c r="F72" s="42"/>
      <c r="G72" s="42"/>
      <c r="H72" s="148">
        <v>0</v>
      </c>
      <c r="I72" s="31"/>
      <c r="J72" s="74"/>
    </row>
    <row r="73" spans="1:10" s="13" customFormat="1" ht="12.75">
      <c r="A73" s="193"/>
      <c r="B73" s="194"/>
      <c r="C73" s="190"/>
      <c r="D73" s="183">
        <v>3</v>
      </c>
      <c r="E73" s="39" t="s">
        <v>137</v>
      </c>
      <c r="F73" s="42">
        <v>533</v>
      </c>
      <c r="G73" s="42">
        <v>471</v>
      </c>
      <c r="H73" s="148">
        <v>382</v>
      </c>
      <c r="I73" s="31"/>
      <c r="J73" s="74"/>
    </row>
    <row r="74" spans="1:8" ht="12.75">
      <c r="A74" s="183"/>
      <c r="B74" s="184"/>
      <c r="C74" s="190"/>
      <c r="D74" s="183">
        <v>4</v>
      </c>
      <c r="E74" s="39" t="s">
        <v>138</v>
      </c>
      <c r="F74" s="42">
        <v>212</v>
      </c>
      <c r="G74" s="42">
        <v>212</v>
      </c>
      <c r="H74" s="148">
        <v>171</v>
      </c>
    </row>
    <row r="75" spans="1:10" s="16" customFormat="1" ht="14.25" customHeight="1">
      <c r="A75" s="183"/>
      <c r="B75" s="184"/>
      <c r="C75" s="190"/>
      <c r="D75" s="183">
        <v>5</v>
      </c>
      <c r="E75" s="39" t="s">
        <v>139</v>
      </c>
      <c r="F75" s="42">
        <v>114</v>
      </c>
      <c r="G75" s="42">
        <v>114</v>
      </c>
      <c r="H75" s="148">
        <v>23</v>
      </c>
      <c r="I75" s="34"/>
      <c r="J75" s="77"/>
    </row>
    <row r="76" spans="1:8" ht="12.75">
      <c r="A76" s="183"/>
      <c r="B76" s="184"/>
      <c r="C76" s="190"/>
      <c r="D76" s="183">
        <v>6</v>
      </c>
      <c r="E76" s="39" t="s">
        <v>140</v>
      </c>
      <c r="F76" s="42">
        <v>121</v>
      </c>
      <c r="G76" s="42">
        <v>121</v>
      </c>
      <c r="H76" s="148">
        <v>36</v>
      </c>
    </row>
    <row r="77" spans="1:8" ht="12.75">
      <c r="A77" s="183"/>
      <c r="B77" s="184"/>
      <c r="C77" s="190"/>
      <c r="D77" s="183">
        <v>7</v>
      </c>
      <c r="E77" s="39" t="s">
        <v>141</v>
      </c>
      <c r="F77" s="42">
        <v>100</v>
      </c>
      <c r="G77" s="42">
        <v>100</v>
      </c>
      <c r="H77" s="148">
        <v>13</v>
      </c>
    </row>
    <row r="78" spans="1:8" ht="12.75">
      <c r="A78" s="183"/>
      <c r="B78" s="184"/>
      <c r="C78" s="168"/>
      <c r="D78" s="183">
        <v>8</v>
      </c>
      <c r="E78" s="39" t="s">
        <v>148</v>
      </c>
      <c r="F78" s="42"/>
      <c r="G78" s="42"/>
      <c r="H78" s="148">
        <v>0</v>
      </c>
    </row>
    <row r="79" spans="1:8" ht="12.75">
      <c r="A79" s="183"/>
      <c r="B79" s="184"/>
      <c r="C79" s="168"/>
      <c r="D79" s="183">
        <v>9</v>
      </c>
      <c r="E79" s="39" t="s">
        <v>142</v>
      </c>
      <c r="F79" s="42">
        <v>50</v>
      </c>
      <c r="G79" s="42">
        <v>50</v>
      </c>
      <c r="H79" s="148">
        <v>30</v>
      </c>
    </row>
    <row r="80" spans="1:10" s="12" customFormat="1" ht="12.75" customHeight="1">
      <c r="A80" s="33"/>
      <c r="B80" s="150"/>
      <c r="C80" s="190">
        <v>3</v>
      </c>
      <c r="D80" s="33"/>
      <c r="E80" s="31" t="s">
        <v>71</v>
      </c>
      <c r="F80" s="149">
        <f>SUM(F71:F79)</f>
        <v>4230</v>
      </c>
      <c r="G80" s="149">
        <f>SUM(G71:G79)</f>
        <v>4168</v>
      </c>
      <c r="H80" s="149">
        <f>SUM(H71:H79)</f>
        <v>3790</v>
      </c>
      <c r="I80" s="33"/>
      <c r="J80" s="73"/>
    </row>
    <row r="81" spans="1:10" s="12" customFormat="1" ht="49.5" customHeight="1">
      <c r="A81" s="253" t="s">
        <v>202</v>
      </c>
      <c r="B81" s="253" t="s">
        <v>0</v>
      </c>
      <c r="C81" s="253" t="s">
        <v>203</v>
      </c>
      <c r="D81" s="253" t="s">
        <v>204</v>
      </c>
      <c r="E81" s="254" t="s">
        <v>32</v>
      </c>
      <c r="F81" s="255" t="s">
        <v>629</v>
      </c>
      <c r="G81" s="255" t="s">
        <v>630</v>
      </c>
      <c r="H81" s="255" t="s">
        <v>616</v>
      </c>
      <c r="I81" s="33"/>
      <c r="J81" s="73"/>
    </row>
    <row r="82" spans="1:8" ht="12.75">
      <c r="A82" s="183"/>
      <c r="B82" s="184"/>
      <c r="C82" s="183"/>
      <c r="D82" s="183">
        <v>1</v>
      </c>
      <c r="E82" s="39" t="s">
        <v>143</v>
      </c>
      <c r="F82" s="42">
        <v>1595</v>
      </c>
      <c r="G82" s="42">
        <v>1145</v>
      </c>
      <c r="H82" s="204">
        <v>1141</v>
      </c>
    </row>
    <row r="83" spans="1:10" s="18" customFormat="1" ht="12.75">
      <c r="A83" s="185"/>
      <c r="B83" s="186"/>
      <c r="C83" s="183"/>
      <c r="D83" s="187">
        <v>2</v>
      </c>
      <c r="E83" s="39" t="s">
        <v>144</v>
      </c>
      <c r="F83" s="42">
        <v>181</v>
      </c>
      <c r="G83" s="42">
        <v>181</v>
      </c>
      <c r="H83" s="204">
        <v>0</v>
      </c>
      <c r="I83" s="151"/>
      <c r="J83" s="141"/>
    </row>
    <row r="84" spans="1:10" s="14" customFormat="1" ht="12.75">
      <c r="A84" s="188"/>
      <c r="B84" s="189"/>
      <c r="C84" s="190">
        <v>4</v>
      </c>
      <c r="D84" s="188"/>
      <c r="E84" s="151" t="s">
        <v>145</v>
      </c>
      <c r="F84" s="175">
        <f>SUM(F82:F83)</f>
        <v>1776</v>
      </c>
      <c r="G84" s="175">
        <f>SUM(G82:G83)</f>
        <v>1326</v>
      </c>
      <c r="H84" s="149">
        <f>SUM(H82:H83)</f>
        <v>1141</v>
      </c>
      <c r="I84" s="147"/>
      <c r="J84" s="75"/>
    </row>
    <row r="85" spans="1:10" s="17" customFormat="1" ht="12.75">
      <c r="A85" s="191"/>
      <c r="B85" s="192"/>
      <c r="C85" s="183"/>
      <c r="D85" s="187">
        <v>1</v>
      </c>
      <c r="E85" s="39" t="s">
        <v>74</v>
      </c>
      <c r="F85" s="42">
        <v>10</v>
      </c>
      <c r="G85" s="42">
        <v>10</v>
      </c>
      <c r="H85" s="148"/>
      <c r="I85" s="152"/>
      <c r="J85" s="142"/>
    </row>
    <row r="86" spans="1:10" s="17" customFormat="1" ht="12.75">
      <c r="A86" s="191"/>
      <c r="B86" s="192"/>
      <c r="C86" s="183"/>
      <c r="D86" s="187">
        <v>2</v>
      </c>
      <c r="E86" s="39" t="s">
        <v>146</v>
      </c>
      <c r="F86" s="42"/>
      <c r="G86" s="42"/>
      <c r="H86" s="148">
        <v>0</v>
      </c>
      <c r="I86" s="152"/>
      <c r="J86" s="142"/>
    </row>
    <row r="87" spans="1:10" s="13" customFormat="1" ht="12.75">
      <c r="A87" s="193"/>
      <c r="B87" s="194"/>
      <c r="C87" s="183">
        <v>5</v>
      </c>
      <c r="D87" s="193"/>
      <c r="E87" s="152" t="s">
        <v>147</v>
      </c>
      <c r="F87" s="176">
        <f>SUM(F85:F86)</f>
        <v>10</v>
      </c>
      <c r="G87" s="176">
        <f>SUM(G85:G86)</f>
        <v>10</v>
      </c>
      <c r="H87" s="149">
        <f>SUM(H85:H86)</f>
        <v>0</v>
      </c>
      <c r="I87" s="31"/>
      <c r="J87" s="74"/>
    </row>
    <row r="88" spans="1:10" s="13" customFormat="1" ht="12.75">
      <c r="A88" s="193"/>
      <c r="B88" s="194"/>
      <c r="C88" s="183">
        <v>6</v>
      </c>
      <c r="D88" s="193"/>
      <c r="E88" s="151" t="s">
        <v>149</v>
      </c>
      <c r="F88" s="176">
        <v>100</v>
      </c>
      <c r="G88" s="176">
        <v>100</v>
      </c>
      <c r="H88" s="146">
        <v>74</v>
      </c>
      <c r="I88" s="31"/>
      <c r="J88" s="74"/>
    </row>
    <row r="89" spans="1:8" ht="12.75">
      <c r="A89" s="183"/>
      <c r="B89" s="184"/>
      <c r="C89" s="183">
        <v>7</v>
      </c>
      <c r="D89" s="188"/>
      <c r="E89" s="31" t="s">
        <v>150</v>
      </c>
      <c r="F89" s="42"/>
      <c r="G89" s="42"/>
      <c r="H89" s="146">
        <v>0</v>
      </c>
    </row>
    <row r="90" spans="1:10" s="17" customFormat="1" ht="12.75">
      <c r="A90" s="191"/>
      <c r="B90" s="192"/>
      <c r="C90" s="183"/>
      <c r="D90" s="187">
        <v>1</v>
      </c>
      <c r="E90" s="39" t="s">
        <v>79</v>
      </c>
      <c r="F90" s="177"/>
      <c r="G90" s="177"/>
      <c r="H90" s="148">
        <v>0</v>
      </c>
      <c r="I90" s="152"/>
      <c r="J90" s="142"/>
    </row>
    <row r="91" spans="1:10" s="13" customFormat="1" ht="12.75">
      <c r="A91" s="193"/>
      <c r="B91" s="194"/>
      <c r="C91" s="183">
        <v>8</v>
      </c>
      <c r="D91" s="193"/>
      <c r="E91" s="152" t="s">
        <v>80</v>
      </c>
      <c r="F91" s="178"/>
      <c r="G91" s="178"/>
      <c r="H91" s="146">
        <f>SUM(H90)</f>
        <v>0</v>
      </c>
      <c r="I91" s="31"/>
      <c r="J91" s="74"/>
    </row>
    <row r="92" spans="1:10" s="13" customFormat="1" ht="12.75">
      <c r="A92" s="195"/>
      <c r="B92" s="195">
        <v>3</v>
      </c>
      <c r="C92" s="195"/>
      <c r="D92" s="195"/>
      <c r="E92" s="155" t="s">
        <v>151</v>
      </c>
      <c r="F92" s="162">
        <f>F66+F70+F80+F84+F87+F88+F89+F91</f>
        <v>6685</v>
      </c>
      <c r="G92" s="162">
        <f>G66+G70+G80+G84+G87+G88+G89+G91</f>
        <v>6173</v>
      </c>
      <c r="H92" s="162">
        <f>H66+H70+H80+H84+H87+H88+H89+H91</f>
        <v>5488</v>
      </c>
      <c r="I92" s="31"/>
      <c r="J92" s="74"/>
    </row>
    <row r="93" spans="1:10" s="72" customFormat="1" ht="14.25" customHeight="1" thickBot="1">
      <c r="A93" s="193"/>
      <c r="B93" s="194"/>
      <c r="C93" s="183"/>
      <c r="D93" s="187">
        <v>1</v>
      </c>
      <c r="E93" s="39" t="s">
        <v>104</v>
      </c>
      <c r="F93" s="42"/>
      <c r="G93" s="42"/>
      <c r="H93" s="148">
        <v>0</v>
      </c>
      <c r="I93" s="32"/>
      <c r="J93" s="143"/>
    </row>
    <row r="94" spans="1:10" s="78" customFormat="1" ht="14.25" customHeight="1" thickBot="1" thickTop="1">
      <c r="A94" s="195"/>
      <c r="B94" s="195">
        <v>4</v>
      </c>
      <c r="C94" s="195"/>
      <c r="D94" s="195"/>
      <c r="E94" s="155" t="s">
        <v>104</v>
      </c>
      <c r="F94" s="162"/>
      <c r="G94" s="162"/>
      <c r="H94" s="169">
        <f>SUM(H93:H93)</f>
        <v>0</v>
      </c>
      <c r="I94" s="32"/>
      <c r="J94" s="144"/>
    </row>
    <row r="95" spans="1:10" s="16" customFormat="1" ht="14.25" customHeight="1" thickTop="1">
      <c r="A95" s="196"/>
      <c r="B95" s="197">
        <v>5</v>
      </c>
      <c r="C95" s="170"/>
      <c r="D95" s="196"/>
      <c r="E95" s="171" t="s">
        <v>5</v>
      </c>
      <c r="F95" s="179"/>
      <c r="G95" s="179"/>
      <c r="H95" s="159">
        <v>0</v>
      </c>
      <c r="I95" s="34"/>
      <c r="J95" s="77"/>
    </row>
    <row r="96" spans="1:10" s="16" customFormat="1" ht="14.25" customHeight="1">
      <c r="A96" s="198">
        <v>1</v>
      </c>
      <c r="B96" s="199"/>
      <c r="C96" s="173"/>
      <c r="D96" s="200"/>
      <c r="E96" s="174" t="s">
        <v>503</v>
      </c>
      <c r="F96" s="180">
        <f>F46+F52+F92+F94+F95</f>
        <v>25927</v>
      </c>
      <c r="G96" s="180">
        <f>G46+G52+G92+G94+G95</f>
        <v>25415</v>
      </c>
      <c r="H96" s="180">
        <f>H46+H52+H92+H94+H95</f>
        <v>25266</v>
      </c>
      <c r="I96" s="34"/>
      <c r="J96" s="77"/>
    </row>
    <row r="97" spans="1:10" s="16" customFormat="1" ht="14.25" customHeight="1">
      <c r="A97" s="183"/>
      <c r="B97" s="187"/>
      <c r="C97" s="153"/>
      <c r="D97" s="183">
        <v>1</v>
      </c>
      <c r="E97" s="47" t="s">
        <v>96</v>
      </c>
      <c r="F97" s="181"/>
      <c r="G97" s="181"/>
      <c r="H97" s="148">
        <v>0</v>
      </c>
      <c r="I97" s="34"/>
      <c r="J97" s="77"/>
    </row>
    <row r="98" spans="1:10" s="16" customFormat="1" ht="14.25" customHeight="1">
      <c r="A98" s="183"/>
      <c r="B98" s="187"/>
      <c r="C98" s="153"/>
      <c r="D98" s="183">
        <v>2</v>
      </c>
      <c r="E98" s="47" t="s">
        <v>97</v>
      </c>
      <c r="F98" s="181"/>
      <c r="G98" s="181"/>
      <c r="H98" s="148">
        <v>0</v>
      </c>
      <c r="I98" s="34"/>
      <c r="J98" s="77"/>
    </row>
    <row r="99" spans="1:10" s="16" customFormat="1" ht="14.25" customHeight="1">
      <c r="A99" s="183"/>
      <c r="B99" s="187"/>
      <c r="C99" s="153"/>
      <c r="D99" s="183">
        <v>3</v>
      </c>
      <c r="E99" s="47" t="s">
        <v>98</v>
      </c>
      <c r="F99" s="181"/>
      <c r="G99" s="181"/>
      <c r="H99" s="148">
        <v>0</v>
      </c>
      <c r="I99" s="34"/>
      <c r="J99" s="77"/>
    </row>
    <row r="100" spans="1:8" ht="12.75">
      <c r="A100" s="183"/>
      <c r="B100" s="184"/>
      <c r="C100" s="183"/>
      <c r="D100" s="183">
        <v>4</v>
      </c>
      <c r="E100" s="47" t="s">
        <v>99</v>
      </c>
      <c r="F100" s="42"/>
      <c r="G100" s="42"/>
      <c r="H100" s="148">
        <v>0</v>
      </c>
    </row>
    <row r="101" spans="1:10" s="13" customFormat="1" ht="12.75">
      <c r="A101" s="195"/>
      <c r="B101" s="195">
        <v>1</v>
      </c>
      <c r="C101" s="196"/>
      <c r="D101" s="195"/>
      <c r="E101" s="155" t="s">
        <v>100</v>
      </c>
      <c r="F101" s="159">
        <f>SUM(F97:F100)</f>
        <v>0</v>
      </c>
      <c r="G101" s="159">
        <f>SUM(G97:G100)</f>
        <v>0</v>
      </c>
      <c r="H101" s="159">
        <f>SUM(H97:H100)</f>
        <v>0</v>
      </c>
      <c r="I101" s="31"/>
      <c r="J101" s="74"/>
    </row>
    <row r="102" spans="1:10" s="13" customFormat="1" ht="12.75">
      <c r="A102" s="198">
        <v>2</v>
      </c>
      <c r="B102" s="198"/>
      <c r="C102" s="200"/>
      <c r="D102" s="198"/>
      <c r="E102" s="172" t="s">
        <v>504</v>
      </c>
      <c r="F102" s="182">
        <f>SUM(F97:F101)</f>
        <v>0</v>
      </c>
      <c r="G102" s="182">
        <f>SUM(G97:G101)</f>
        <v>0</v>
      </c>
      <c r="H102" s="182">
        <f>SUM(H97:H101)</f>
        <v>0</v>
      </c>
      <c r="I102" s="31"/>
      <c r="J102" s="74"/>
    </row>
    <row r="103" spans="1:10" s="13" customFormat="1" ht="12.75">
      <c r="A103" s="198"/>
      <c r="B103" s="198"/>
      <c r="C103" s="200"/>
      <c r="D103" s="198"/>
      <c r="E103" s="172" t="s">
        <v>618</v>
      </c>
      <c r="F103" s="182"/>
      <c r="G103" s="182"/>
      <c r="H103" s="182">
        <v>-79</v>
      </c>
      <c r="I103" s="31"/>
      <c r="J103" s="74"/>
    </row>
    <row r="104" spans="1:10" s="167" customFormat="1" ht="17.25" customHeight="1">
      <c r="A104" s="201"/>
      <c r="B104" s="202"/>
      <c r="C104" s="203"/>
      <c r="D104" s="203"/>
      <c r="E104" s="160" t="s">
        <v>521</v>
      </c>
      <c r="F104" s="164">
        <f>F96+F102</f>
        <v>25927</v>
      </c>
      <c r="G104" s="164">
        <f>G96+G102</f>
        <v>25415</v>
      </c>
      <c r="H104" s="164">
        <f>H96+H102+H103</f>
        <v>25187</v>
      </c>
      <c r="I104" s="165"/>
      <c r="J104" s="166"/>
    </row>
    <row r="105" ht="12.75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CE,Félkövér"&amp;12
Cikói Óvoda és Egységes Óvoda-bölcsőde&amp;R&amp;"Times New Roman,Félkövér"&amp;12 6. számú melléklet&amp;"Arial CE,Normál"&amp;10
(adatok ezerFt-ban)</oddHeader>
    <oddFooter>&amp;C&amp;P. oldal</oddFooter>
  </headerFooter>
  <rowBreaks count="2" manualBreakCount="2">
    <brk id="22" max="255" man="1"/>
    <brk id="8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8">
    <tabColor indexed="44"/>
  </sheetPr>
  <dimension ref="A1:E64"/>
  <sheetViews>
    <sheetView view="pageBreakPreview" zoomScaleSheetLayoutView="100" zoomScalePageLayoutView="0" workbookViewId="0" topLeftCell="A1">
      <selection activeCell="L22" sqref="L22"/>
    </sheetView>
  </sheetViews>
  <sheetFormatPr defaultColWidth="9.00390625" defaultRowHeight="15.75" customHeight="1"/>
  <cols>
    <col min="1" max="1" width="6.375" style="403" customWidth="1"/>
    <col min="2" max="2" width="34.375" style="398" bestFit="1" customWidth="1"/>
    <col min="3" max="3" width="17.75390625" style="398" customWidth="1"/>
    <col min="4" max="5" width="18.25390625" style="399" customWidth="1"/>
    <col min="6" max="16384" width="9.125" style="398" customWidth="1"/>
  </cols>
  <sheetData>
    <row r="1" ht="15.75" customHeight="1">
      <c r="E1" s="414"/>
    </row>
    <row r="2" spans="1:5" ht="21.75" customHeight="1">
      <c r="A2" s="430" t="s">
        <v>153</v>
      </c>
      <c r="B2" s="430"/>
      <c r="E2" s="414" t="s">
        <v>632</v>
      </c>
    </row>
    <row r="3" spans="1:5" ht="30" customHeight="1">
      <c r="A3" s="400" t="s">
        <v>523</v>
      </c>
      <c r="B3" s="401" t="s">
        <v>152</v>
      </c>
      <c r="C3" s="402" t="s">
        <v>629</v>
      </c>
      <c r="D3" s="402" t="s">
        <v>630</v>
      </c>
      <c r="E3" s="402" t="s">
        <v>616</v>
      </c>
    </row>
    <row r="4" spans="1:5" ht="21.75" customHeight="1">
      <c r="A4" s="403" t="s">
        <v>190</v>
      </c>
      <c r="B4" s="415" t="s">
        <v>636</v>
      </c>
      <c r="C4" s="399">
        <v>8304</v>
      </c>
      <c r="D4" s="399">
        <v>8304</v>
      </c>
      <c r="E4" s="399">
        <v>8304</v>
      </c>
    </row>
    <row r="5" spans="1:5" ht="21.75" customHeight="1">
      <c r="A5" s="403" t="s">
        <v>191</v>
      </c>
      <c r="B5" s="415" t="s">
        <v>637</v>
      </c>
      <c r="C5" s="399">
        <v>3577</v>
      </c>
      <c r="D5" s="399">
        <v>3577</v>
      </c>
      <c r="E5" s="399">
        <v>3577</v>
      </c>
    </row>
    <row r="6" spans="1:5" ht="21.75" customHeight="1">
      <c r="A6" s="403" t="s">
        <v>192</v>
      </c>
      <c r="B6" s="415" t="s">
        <v>638</v>
      </c>
      <c r="C6" s="399">
        <v>4341</v>
      </c>
      <c r="D6" s="399">
        <v>4341</v>
      </c>
      <c r="E6" s="399">
        <v>4341</v>
      </c>
    </row>
    <row r="7" spans="1:5" ht="21.75" customHeight="1">
      <c r="A7" s="403" t="s">
        <v>193</v>
      </c>
      <c r="B7" s="415" t="s">
        <v>639</v>
      </c>
      <c r="C7" s="399">
        <v>6443</v>
      </c>
      <c r="D7" s="399">
        <v>6443</v>
      </c>
      <c r="E7" s="399">
        <f>SUM(E8:E13)</f>
        <v>13288</v>
      </c>
    </row>
    <row r="8" spans="2:5" ht="21.75" customHeight="1">
      <c r="B8" s="422" t="s">
        <v>643</v>
      </c>
      <c r="C8" s="423"/>
      <c r="D8" s="423"/>
      <c r="E8" s="423">
        <v>490</v>
      </c>
    </row>
    <row r="9" spans="2:5" ht="21.75" customHeight="1">
      <c r="B9" s="422" t="s">
        <v>644</v>
      </c>
      <c r="C9" s="423"/>
      <c r="D9" s="423"/>
      <c r="E9" s="423">
        <v>6436</v>
      </c>
    </row>
    <row r="10" spans="2:5" ht="21.75" customHeight="1">
      <c r="B10" s="422" t="s">
        <v>645</v>
      </c>
      <c r="C10" s="423"/>
      <c r="D10" s="423"/>
      <c r="E10" s="423">
        <v>3665</v>
      </c>
    </row>
    <row r="11" spans="2:5" ht="21.75" customHeight="1">
      <c r="B11" s="422" t="s">
        <v>646</v>
      </c>
      <c r="C11" s="423"/>
      <c r="D11" s="423"/>
      <c r="E11" s="423">
        <v>912</v>
      </c>
    </row>
    <row r="12" spans="2:5" ht="21.75" customHeight="1">
      <c r="B12" s="422" t="s">
        <v>647</v>
      </c>
      <c r="C12" s="423"/>
      <c r="D12" s="423"/>
      <c r="E12" s="423">
        <v>1430</v>
      </c>
    </row>
    <row r="13" spans="2:5" ht="21.75" customHeight="1">
      <c r="B13" s="424" t="s">
        <v>648</v>
      </c>
      <c r="C13" s="423"/>
      <c r="D13" s="423"/>
      <c r="E13" s="423">
        <v>355</v>
      </c>
    </row>
    <row r="14" spans="1:5" ht="21.75" customHeight="1">
      <c r="A14" s="403" t="s">
        <v>194</v>
      </c>
      <c r="B14" s="415" t="s">
        <v>640</v>
      </c>
      <c r="C14" s="399"/>
      <c r="E14" s="399">
        <v>1270</v>
      </c>
    </row>
    <row r="15" spans="1:5" ht="21.75" customHeight="1">
      <c r="A15" s="403" t="s">
        <v>365</v>
      </c>
      <c r="B15" s="415" t="s">
        <v>641</v>
      </c>
      <c r="C15" s="399"/>
      <c r="E15" s="399">
        <v>265</v>
      </c>
    </row>
    <row r="16" spans="1:5" ht="21.75" customHeight="1">
      <c r="A16" s="403" t="s">
        <v>388</v>
      </c>
      <c r="B16" s="419" t="s">
        <v>642</v>
      </c>
      <c r="C16" s="399"/>
      <c r="E16" s="399">
        <v>457</v>
      </c>
    </row>
    <row r="17" spans="1:5" ht="21.75" customHeight="1">
      <c r="A17" s="404"/>
      <c r="B17" s="405" t="s">
        <v>169</v>
      </c>
      <c r="C17" s="406">
        <f>C4+C5+C6+C7+C14+C15+C16</f>
        <v>22665</v>
      </c>
      <c r="D17" s="406">
        <f>D4+D5+D6+D7+D14+D15+D16</f>
        <v>22665</v>
      </c>
      <c r="E17" s="406">
        <f>E4+E5+E6+E7+E14+E15+E16</f>
        <v>31502</v>
      </c>
    </row>
    <row r="18" spans="2:5" ht="21.75" customHeight="1">
      <c r="B18" s="407"/>
      <c r="C18" s="408"/>
      <c r="D18" s="408"/>
      <c r="E18" s="408"/>
    </row>
    <row r="19" spans="2:5" ht="21.75" customHeight="1">
      <c r="B19" s="407"/>
      <c r="C19" s="408"/>
      <c r="D19" s="408"/>
      <c r="E19" s="408"/>
    </row>
    <row r="20" spans="1:5" ht="21.75" customHeight="1">
      <c r="A20" s="430" t="s">
        <v>155</v>
      </c>
      <c r="B20" s="430"/>
      <c r="C20" s="399"/>
      <c r="E20" s="414" t="s">
        <v>632</v>
      </c>
    </row>
    <row r="21" spans="1:5" ht="30" customHeight="1">
      <c r="A21" s="400" t="s">
        <v>523</v>
      </c>
      <c r="B21" s="401" t="s">
        <v>152</v>
      </c>
      <c r="C21" s="402" t="s">
        <v>629</v>
      </c>
      <c r="D21" s="402" t="s">
        <v>630</v>
      </c>
      <c r="E21" s="402" t="s">
        <v>616</v>
      </c>
    </row>
    <row r="22" spans="1:5" ht="21.75" customHeight="1">
      <c r="A22" s="403" t="s">
        <v>190</v>
      </c>
      <c r="B22" s="398" t="s">
        <v>631</v>
      </c>
      <c r="C22" s="399"/>
      <c r="E22" s="399">
        <v>1150</v>
      </c>
    </row>
    <row r="23" spans="1:5" ht="21.75" customHeight="1">
      <c r="A23" s="403" t="s">
        <v>191</v>
      </c>
      <c r="B23" s="398" t="s">
        <v>633</v>
      </c>
      <c r="C23" s="399"/>
      <c r="E23" s="399">
        <v>928</v>
      </c>
    </row>
    <row r="24" spans="1:5" ht="21.75" customHeight="1">
      <c r="A24" s="403" t="s">
        <v>192</v>
      </c>
      <c r="B24" s="398" t="s">
        <v>634</v>
      </c>
      <c r="C24" s="399"/>
      <c r="E24" s="399">
        <v>498</v>
      </c>
    </row>
    <row r="25" spans="1:5" ht="21.75" customHeight="1">
      <c r="A25" s="403" t="s">
        <v>193</v>
      </c>
      <c r="B25" s="398" t="s">
        <v>635</v>
      </c>
      <c r="C25" s="399"/>
      <c r="E25" s="399">
        <v>323</v>
      </c>
    </row>
    <row r="26" spans="1:5" ht="21.75" customHeight="1">
      <c r="A26" s="404"/>
      <c r="B26" s="405" t="s">
        <v>169</v>
      </c>
      <c r="C26" s="409">
        <f>SUM(C22:C22)</f>
        <v>0</v>
      </c>
      <c r="D26" s="409">
        <f>SUM(D22:D22)</f>
        <v>0</v>
      </c>
      <c r="E26" s="409">
        <f>SUM(E22:E25)</f>
        <v>2899</v>
      </c>
    </row>
    <row r="27" spans="3:5" ht="21.75" customHeight="1">
      <c r="C27" s="408"/>
      <c r="D27" s="408"/>
      <c r="E27" s="408"/>
    </row>
    <row r="28" spans="1:5" ht="21.75" customHeight="1">
      <c r="A28" s="410"/>
      <c r="B28" s="411" t="s">
        <v>524</v>
      </c>
      <c r="C28" s="412">
        <f>C17+C26</f>
        <v>22665</v>
      </c>
      <c r="D28" s="412">
        <f>D17+D26</f>
        <v>22665</v>
      </c>
      <c r="E28" s="412">
        <f>E17+E26</f>
        <v>34401</v>
      </c>
    </row>
    <row r="29" spans="1:5" ht="21.75" customHeight="1">
      <c r="A29" s="404"/>
      <c r="B29" s="405"/>
      <c r="C29" s="429"/>
      <c r="D29" s="429"/>
      <c r="E29" s="413"/>
    </row>
    <row r="30" ht="21.75" customHeight="1"/>
    <row r="31" ht="21.75" customHeight="1"/>
    <row r="32" ht="21.75" customHeight="1">
      <c r="C32" s="399"/>
    </row>
    <row r="33" ht="21.75" customHeight="1">
      <c r="C33" s="399"/>
    </row>
    <row r="34" ht="15.75" customHeight="1">
      <c r="C34" s="399"/>
    </row>
    <row r="35" ht="15.75" customHeight="1">
      <c r="C35" s="399"/>
    </row>
    <row r="36" ht="15.75" customHeight="1">
      <c r="C36" s="399"/>
    </row>
    <row r="37" ht="15.75" customHeight="1">
      <c r="C37" s="399"/>
    </row>
    <row r="38" ht="15.75" customHeight="1">
      <c r="C38" s="399"/>
    </row>
    <row r="39" ht="15.75" customHeight="1">
      <c r="C39" s="399"/>
    </row>
    <row r="40" ht="15.75" customHeight="1">
      <c r="C40" s="399"/>
    </row>
    <row r="41" ht="15.75" customHeight="1">
      <c r="C41" s="399"/>
    </row>
    <row r="42" ht="15.75" customHeight="1">
      <c r="C42" s="399"/>
    </row>
    <row r="43" ht="15.75" customHeight="1">
      <c r="C43" s="399"/>
    </row>
    <row r="44" ht="15.75" customHeight="1">
      <c r="C44" s="399"/>
    </row>
    <row r="45" ht="15.75" customHeight="1">
      <c r="C45" s="399"/>
    </row>
    <row r="46" ht="15.75" customHeight="1">
      <c r="C46" s="399"/>
    </row>
    <row r="47" ht="15.75" customHeight="1">
      <c r="C47" s="399"/>
    </row>
    <row r="48" ht="15.75" customHeight="1">
      <c r="C48" s="399"/>
    </row>
    <row r="49" ht="15.75" customHeight="1">
      <c r="C49" s="399"/>
    </row>
    <row r="50" ht="15.75" customHeight="1">
      <c r="C50" s="399"/>
    </row>
    <row r="51" ht="15.75" customHeight="1">
      <c r="C51" s="399"/>
    </row>
    <row r="52" spans="2:5" ht="15.75" customHeight="1">
      <c r="B52" s="407"/>
      <c r="C52" s="408"/>
      <c r="D52" s="408"/>
      <c r="E52" s="408"/>
    </row>
    <row r="53" spans="2:3" ht="15.75" customHeight="1">
      <c r="B53" s="407"/>
      <c r="C53" s="408"/>
    </row>
    <row r="54" spans="2:5" ht="15.75" customHeight="1">
      <c r="B54" s="407"/>
      <c r="C54" s="408"/>
      <c r="D54" s="408"/>
      <c r="E54" s="408"/>
    </row>
    <row r="57" ht="15.75" customHeight="1">
      <c r="B57" s="407"/>
    </row>
    <row r="59" ht="15.75" customHeight="1">
      <c r="C59" s="420"/>
    </row>
    <row r="60" ht="15.75" customHeight="1">
      <c r="C60" s="403"/>
    </row>
    <row r="61" spans="2:3" ht="15.75" customHeight="1">
      <c r="B61" s="407"/>
      <c r="C61" s="421"/>
    </row>
    <row r="64" spans="2:3" ht="15.75" customHeight="1">
      <c r="B64" s="407"/>
      <c r="C64" s="408"/>
    </row>
  </sheetData>
  <sheetProtection/>
  <mergeCells count="3">
    <mergeCell ref="C29:D29"/>
    <mergeCell ref="A2:B2"/>
    <mergeCell ref="A20:B20"/>
  </mergeCells>
  <printOptions horizontalCentered="1" verticalCentered="1"/>
  <pageMargins left="0.3937007874015748" right="0.3937007874015748" top="1.3385826771653544" bottom="0.984251968503937" header="0.4330708661417323" footer="0.5118110236220472"/>
  <pageSetup horizontalDpi="600" verticalDpi="600" orientation="portrait" paperSize="9" r:id="rId1"/>
  <headerFooter alignWithMargins="0">
    <oddHeader>&amp;C&amp;"Arial CE,Félkövér"&amp;12
Cikó Község Önkormányzatának 2013. évi beruházásai és felújításai&amp;R&amp;"Times New Roman,Félkövér"&amp;12 7.számú melléklet
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Cikó</cp:lastModifiedBy>
  <cp:lastPrinted>2014-05-28T07:46:07Z</cp:lastPrinted>
  <dcterms:created xsi:type="dcterms:W3CDTF">2009-02-13T07:41:59Z</dcterms:created>
  <dcterms:modified xsi:type="dcterms:W3CDTF">2014-05-28T07:50:05Z</dcterms:modified>
  <cp:category/>
  <cp:version/>
  <cp:contentType/>
  <cp:contentStatus/>
</cp:coreProperties>
</file>