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574" firstSheet="7" activeTab="13"/>
  </bookViews>
  <sheets>
    <sheet name="1.sz.mell." sheetId="1" r:id="rId1"/>
    <sheet name="2.sz.mell" sheetId="2" r:id="rId2"/>
    <sheet name="3.1. sz. mell" sheetId="3" r:id="rId3"/>
    <sheet name="3.2.a. sz. mell." sheetId="4" r:id="rId4"/>
    <sheet name="4.sz.mell" sheetId="5" r:id="rId5"/>
    <sheet name="5.sz.mell " sheetId="6" r:id="rId6"/>
    <sheet name="6.sz.mell" sheetId="7" r:id="rId7"/>
    <sheet name="7.sz.mell" sheetId="8" r:id="rId8"/>
    <sheet name="8.sz.mell." sheetId="9" r:id="rId9"/>
    <sheet name="9.sz.mell." sheetId="10" r:id="rId10"/>
    <sheet name="10.sz.mell." sheetId="11" r:id="rId11"/>
    <sheet name="11.sz.mell." sheetId="12" r:id="rId12"/>
    <sheet name="12.sz.mell." sheetId="13" r:id="rId13"/>
    <sheet name="13.1.sz.mell." sheetId="14" r:id="rId14"/>
    <sheet name="13.2.sz.mell." sheetId="15" r:id="rId15"/>
    <sheet name="13.3.sz.mell." sheetId="16" r:id="rId16"/>
    <sheet name="14.sz.mell." sheetId="17" r:id="rId17"/>
    <sheet name="Munka1" sheetId="18" r:id="rId18"/>
  </sheets>
  <definedNames>
    <definedName name="_xlnm.Print_Titles" localSheetId="2">'3.1. sz. mell'!$1:$7</definedName>
    <definedName name="_xlnm.Print_Area" localSheetId="3">'3.2.a. sz. mell.'!$A$1:$F$44</definedName>
  </definedNames>
  <calcPr fullCalcOnLoad="1"/>
</workbook>
</file>

<file path=xl/sharedStrings.xml><?xml version="1.0" encoding="utf-8"?>
<sst xmlns="http://schemas.openxmlformats.org/spreadsheetml/2006/main" count="770" uniqueCount="503">
  <si>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</si>
  <si>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</si>
  <si>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</si>
  <si>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</si>
  <si>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</si>
  <si>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</si>
  <si>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</si>
  <si>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</si>
  <si>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</si>
  <si>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</si>
  <si>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</si>
  <si>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</si>
  <si>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</si>
  <si>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</si>
  <si>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</si>
  <si>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</si>
  <si>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</si>
  <si>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</si>
  <si>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</si>
  <si>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</si>
  <si>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</si>
  <si>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</si>
  <si>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</si>
  <si>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</si>
  <si>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Ezer forintban !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</si>
  <si>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</si>
  <si>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</si>
  <si>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</si>
  <si>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</si>
  <si>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</si>
  <si>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</si>
  <si>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</si>
  <si>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</si>
  <si>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</si>
  <si>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</si>
  <si>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</si>
  <si>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</si>
  <si>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</si>
  <si>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</si>
  <si>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</si>
  <si>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</si>
  <si>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</si>
  <si>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</si>
  <si>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</si>
  <si>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</si>
  <si>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</si>
  <si>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</si>
  <si>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</si>
  <si>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</si>
  <si>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Felújítás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</si>
  <si>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</si>
  <si>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</si>
  <si>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</si>
  <si>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</si>
  <si>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</si>
  <si>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</si>
  <si>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</si>
  <si>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</si>
  <si>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</si>
  <si>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</si>
  <si>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</si>
  <si>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</si>
  <si>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</si>
  <si>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</si>
  <si>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</si>
  <si>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</si>
  <si>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</si>
  <si>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</si>
  <si>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</si>
  <si>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</si>
  <si>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</si>
  <si>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</si>
  <si>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</si>
  <si>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</si>
  <si>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</si>
  <si>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</si>
  <si>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</si>
  <si>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</si>
  <si>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</si>
  <si>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</si>
  <si>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</si>
  <si>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</si>
  <si>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</si>
  <si>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</si>
  <si>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</si>
  <si>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</si>
  <si>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</si>
  <si>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</si>
  <si>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</si>
  <si>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</si>
  <si>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</si>
  <si>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</si>
  <si>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</si>
  <si>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</si>
  <si>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</si>
  <si>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</si>
  <si>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</si>
  <si>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</si>
  <si>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</si>
  <si>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</si>
  <si>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</si>
  <si>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</si>
  <si>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</si>
  <si>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</si>
  <si>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</si>
  <si>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</si>
  <si>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</si>
  <si>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</si>
  <si>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</si>
  <si>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</si>
  <si>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</si>
  <si>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</si>
  <si>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</si>
  <si>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</si>
  <si>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</si>
  <si>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</si>
  <si>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</si>
  <si>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</si>
  <si>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</si>
  <si>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</si>
  <si>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</si>
  <si>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</si>
  <si>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</si>
  <si>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</si>
  <si>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</si>
  <si>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</si>
  <si>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</si>
  <si>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</si>
  <si>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</si>
  <si>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</si>
  <si>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</si>
  <si>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</si>
  <si>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</si>
  <si>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</si>
  <si>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</si>
  <si>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</si>
  <si>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</si>
  <si>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</si>
  <si>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</si>
  <si>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</si>
  <si>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</si>
  <si>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V. Tám. kölcs. visszatér. igénybev., értékp. bev. (5.1+5.2)</t>
  </si>
  <si>
    <t>VI. Finanszírozási bevételek (6.1+6.2)</t>
  </si>
  <si>
    <t>BEVÉTELEK ÖSSZESEN: (7+8+9+10)</t>
  </si>
  <si>
    <t xml:space="preserve"> KIADÁSOK ÖSSZESEN: (1+2+3+4+5+6+7)</t>
  </si>
  <si>
    <t>Tám. Kölcsön visszatérülése</t>
  </si>
  <si>
    <t>Támog. kölcsön kiadásai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</si>
  <si>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</si>
  <si>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</si>
  <si>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</si>
  <si>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</si>
  <si>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</si>
  <si>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</si>
  <si>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</si>
  <si>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</si>
  <si>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</si>
  <si>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</si>
  <si>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</si>
  <si>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</si>
  <si>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</si>
  <si>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</si>
  <si>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</si>
  <si>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Működési célú támog. ért. Kiadás,pénze. átadás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</si>
  <si>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</si>
  <si>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</si>
  <si>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</si>
  <si>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</si>
  <si>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</si>
  <si>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</si>
  <si>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</si>
  <si>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</si>
  <si>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</si>
  <si>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</si>
  <si>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</si>
  <si>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</si>
  <si>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</si>
  <si>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</si>
  <si>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</si>
  <si>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</si>
  <si>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</si>
  <si>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</si>
  <si>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</si>
  <si>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</si>
  <si>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</si>
  <si>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</si>
  <si>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</si>
  <si>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</si>
  <si>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</si>
  <si>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</si>
  <si>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</si>
  <si>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</si>
  <si>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</si>
  <si>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</si>
  <si>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</si>
  <si>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</si>
  <si>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</si>
  <si>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</si>
  <si>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</si>
  <si>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</si>
  <si>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</si>
  <si>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</si>
  <si>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</si>
  <si>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</si>
  <si>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</si>
  <si>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</si>
  <si>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Irányítószervi támogatás</t>
  </si>
  <si>
    <t xml:space="preserve"> Ft</t>
  </si>
  <si>
    <t>Általános működési támogatás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</si>
  <si>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</si>
  <si>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</si>
  <si>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</si>
  <si>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</si>
  <si>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 xml:space="preserve">Összesen
</t>
  </si>
  <si>
    <t>Keop pályázat (fűtés, villany korszerűsítés)</t>
  </si>
  <si>
    <t>Cikó Község Önkormányzata</t>
  </si>
  <si>
    <t>Cikói Óvoda és Egyésges Óvoda-Bölcsőde</t>
  </si>
  <si>
    <t>3/2. számú melléklet</t>
  </si>
  <si>
    <t xml:space="preserve"> Ezer forintban </t>
  </si>
  <si>
    <t>KIADÁSI JOGCÍMEK</t>
  </si>
  <si>
    <t>Bursa Hungarica ösztöndíj támogatása</t>
  </si>
  <si>
    <t>Hagyományőrzők</t>
  </si>
  <si>
    <t>Óvoda finanszírozás</t>
  </si>
  <si>
    <t>Közös Hivatal finanszírozása</t>
  </si>
  <si>
    <t>Helyi önkormányzatok működésének általános támogatása</t>
  </si>
  <si>
    <t>Köznevelési feladatok támogatása</t>
  </si>
  <si>
    <t>Települési önkormányzatok szociális, gyermekjóléti és gyermekétkeztetési feladatainak támogatása</t>
  </si>
  <si>
    <t>Szociális célú tüzelőanyag</t>
  </si>
  <si>
    <t>Települési önkormányzatok kulturális feladatainak támogatása</t>
  </si>
  <si>
    <t>Szociális, gyermekjóléti és gyermekétk.feladatok tám.</t>
  </si>
  <si>
    <t>Kulturális feladatok támogatása</t>
  </si>
  <si>
    <t>Működési célú központosított előirányzatok</t>
  </si>
  <si>
    <t>Kiegészítő támogatások</t>
  </si>
  <si>
    <t>Államháztartáson belüli megelőlegezés</t>
  </si>
  <si>
    <t>6.3.</t>
  </si>
  <si>
    <t>Közös Hivatal</t>
  </si>
  <si>
    <t>Cikói Sportegyesület</t>
  </si>
  <si>
    <t>Egyéb szervezetek (Bonyhádi Mozgássér.Egy, Mosolyért Közh.Egy.)</t>
  </si>
  <si>
    <t>Bevételi előirányzat</t>
  </si>
  <si>
    <t>Kiadási előirányzat</t>
  </si>
  <si>
    <t>Sor-
szám</t>
  </si>
  <si>
    <t>Kötelezettség jogcíme</t>
  </si>
  <si>
    <t>Köt. váll.
 éve</t>
  </si>
  <si>
    <t>Kiadás vonzata évenként</t>
  </si>
  <si>
    <t>Összesen</t>
  </si>
  <si>
    <t>2015.</t>
  </si>
  <si>
    <t>2016.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</si>
  <si>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</si>
  <si>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</si>
  <si>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</si>
  <si>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</si>
  <si>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</si>
  <si>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</si>
  <si>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</si>
  <si>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</si>
  <si>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</si>
  <si>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</si>
  <si>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</si>
  <si>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</si>
  <si>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12.</t>
  </si>
  <si>
    <t>13.</t>
  </si>
  <si>
    <t>Összesen (1+4+7+9)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</si>
  <si>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</si>
  <si>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</si>
  <si>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</si>
  <si>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</si>
  <si>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</si>
  <si>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</si>
  <si>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</si>
  <si>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</si>
  <si>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</si>
  <si>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MARADVÁNY-KIMUTATÁS</t>
  </si>
  <si>
    <t>Összeg</t>
  </si>
  <si>
    <t>Alaptevékenység költségvetési bevételei</t>
  </si>
  <si>
    <t>Alaptevékenység költségvetési kiadásai</t>
  </si>
  <si>
    <t>I. Alaptevékenység költségvetési egyenlege (=01-02)</t>
  </si>
  <si>
    <t>Alaptevékenység finanszírozási bevételei</t>
  </si>
  <si>
    <t>Alaptevékenység finanszírozási kiadásai</t>
  </si>
  <si>
    <t>II. Alaptevékenység finanszírozási egyenlege (=04-05)</t>
  </si>
  <si>
    <t>A) Alaptevékenység maradványa (=I+-II)</t>
  </si>
  <si>
    <t>Vállalkozási tevékenység költségvetési bevételei</t>
  </si>
  <si>
    <t>Vállalkozási tevékenység költségvetési kiadásai</t>
  </si>
  <si>
    <t>III. Vállalkozási tevékenység költségvetési egyenlege (=08-09)</t>
  </si>
  <si>
    <t>Vállalkozási tevékenység finanszírozási bevételei</t>
  </si>
  <si>
    <t>Vállalkozási tevékenység finanszírozási kiadásai</t>
  </si>
  <si>
    <t>IV. Vállalkozási tevékenység finanszírozási egyenlege (=11-12)</t>
  </si>
  <si>
    <t>B) Vállalkozási tevékenység maradványa (=III+-IV)</t>
  </si>
  <si>
    <t>C) Összes maradvány (=A+B)</t>
  </si>
  <si>
    <t>D) Alaptevékenység kötelezettségvállalással terhelt maradványa</t>
  </si>
  <si>
    <t>E) Alaptevékenység szabad maradványa (A-D)</t>
  </si>
  <si>
    <t>F) Vállalkozási tevékenységet terhelő befizetési kötelezettség (=B*0,1)</t>
  </si>
  <si>
    <t>G) Vállalkozási tevékenység felhasználható maradványa (=B-F)</t>
  </si>
  <si>
    <t>CIKÓ KÖZSÉG ÖNKORMÁNYZATA</t>
  </si>
  <si>
    <t>MEGNEVEZÉS</t>
  </si>
  <si>
    <t>db</t>
  </si>
  <si>
    <t>Bruttó érték</t>
  </si>
  <si>
    <t>Értékcsökkenés</t>
  </si>
  <si>
    <t>Nettó érték</t>
  </si>
  <si>
    <t>Vagyoni értékű jogok</t>
  </si>
  <si>
    <t>Szellemi termékek</t>
  </si>
  <si>
    <t>IMMATERIÁLIS JAVAK</t>
  </si>
  <si>
    <t>Földterület (forgalomképtelen)</t>
  </si>
  <si>
    <t>Földterület (korlátozottan forgalomképes)</t>
  </si>
  <si>
    <t>Földterület (forgalomképes)</t>
  </si>
  <si>
    <t>Egyéb telkek (korlátozottan forgalomképes)</t>
  </si>
  <si>
    <t>Egyéb telkek (forgalomképes)</t>
  </si>
  <si>
    <t>Egyéb épület (forgalomképtelen)</t>
  </si>
  <si>
    <t>Egyéb épület (korlátozottan forgalomképes)</t>
  </si>
  <si>
    <t>Egyéb épület (forgalomképes)</t>
  </si>
  <si>
    <t>Ültetvény (korlátozottan forgalomképes)</t>
  </si>
  <si>
    <t>Ültetvény (forgalomképes)</t>
  </si>
  <si>
    <t>Erdő (forgalomképes)</t>
  </si>
  <si>
    <t>Egyéb építmény (forgalomképtelen)</t>
  </si>
  <si>
    <t>Egyéb építmény (korlátozottan forgalomképes)</t>
  </si>
  <si>
    <t>Egyéb építmény (forgalomképes)</t>
  </si>
  <si>
    <t>Üzemeltetésre átadott földterület (korlátozottan forgalomképes)</t>
  </si>
  <si>
    <t>Üzemeltetésre átadott egyéb épület (korlátozottan forgalomképes)</t>
  </si>
  <si>
    <t>Üzemeltetésre átadott egyéb építmény (korlátozottan forgalomképes)</t>
  </si>
  <si>
    <t>Ingatlanok és kapcsolódó vagyoni értékű jogok</t>
  </si>
  <si>
    <t>Casio pianíno</t>
  </si>
  <si>
    <t>Elszívóberendezés</t>
  </si>
  <si>
    <t>Varázsláda</t>
  </si>
  <si>
    <t>Panasonic lézerfal</t>
  </si>
  <si>
    <t>Binokuláris labormikroszkóp</t>
  </si>
  <si>
    <t>Búvárszivattyú</t>
  </si>
  <si>
    <t>LG palackhűtő</t>
  </si>
  <si>
    <t>Fizikoterápiás készülék</t>
  </si>
  <si>
    <t>Pinceajtó</t>
  </si>
  <si>
    <t>EKG-gép</t>
  </si>
  <si>
    <t>Kamera</t>
  </si>
  <si>
    <t>Kazán + puffertartály (önkormányzat)</t>
  </si>
  <si>
    <t>Kazán + puffertartály (konyha)</t>
  </si>
  <si>
    <t>Kazán + puffertartály (óvoda)</t>
  </si>
  <si>
    <t>Viking MT 4112S2 fűnyírótraktor</t>
  </si>
  <si>
    <t>FS 460C bozótvágó (4db)</t>
  </si>
  <si>
    <t>MS 362 motorfűrész (2db)</t>
  </si>
  <si>
    <t>LG 155 RTG fűnyíró</t>
  </si>
  <si>
    <t>Gépek, berendezések, felszerelések</t>
  </si>
  <si>
    <t>Mercedes busz</t>
  </si>
  <si>
    <t>Mazda teherautó</t>
  </si>
  <si>
    <t>Tűzoltóautó</t>
  </si>
  <si>
    <t>Setra busz</t>
  </si>
  <si>
    <t>Tehergépkocsi</t>
  </si>
  <si>
    <t>Ford Tranzit</t>
  </si>
  <si>
    <t>Skorpion 120 SD aprítógép</t>
  </si>
  <si>
    <t>Járművek</t>
  </si>
  <si>
    <t>0-ra leírt számítástechnikai eszközök</t>
  </si>
  <si>
    <t>0-ra leírt gépek, berendezések, felszerelések</t>
  </si>
  <si>
    <t>TÁRGYI ESZKÖZÖK ÖSSZESEN</t>
  </si>
  <si>
    <t>BEFEKTETETT ESZKÖZÖK ÖSSZESEN:</t>
  </si>
  <si>
    <t>Számítógép 1</t>
  </si>
  <si>
    <t>Számítógép 2</t>
  </si>
  <si>
    <t>Számítógép 3</t>
  </si>
  <si>
    <t>Pentium számítógép</t>
  </si>
  <si>
    <t>HP Laserjet nyomtató</t>
  </si>
  <si>
    <t>Számítógép</t>
  </si>
  <si>
    <t>Fénymásoló (Canon IR-2025)</t>
  </si>
  <si>
    <t>Canon fénymásoló</t>
  </si>
  <si>
    <t>3db számítógép monitorral (teleház)</t>
  </si>
  <si>
    <t>HP CLJ 2605 DN nyomtató</t>
  </si>
  <si>
    <t>ASUS Notebook</t>
  </si>
  <si>
    <t>Samsung tft-lcd monitor</t>
  </si>
  <si>
    <t>HP Color Laserjet nyomtató</t>
  </si>
  <si>
    <t>HP VP6111 multim.dig. Projektor</t>
  </si>
  <si>
    <t>Nyomtató</t>
  </si>
  <si>
    <t>Minolta nyomtató (gazd.iroda)</t>
  </si>
  <si>
    <t>Monitor</t>
  </si>
  <si>
    <t>Processor</t>
  </si>
  <si>
    <t>Számítógép (Pentium IV.)</t>
  </si>
  <si>
    <t>Számítógépek</t>
  </si>
  <si>
    <t>Fénymásoló (tanári)</t>
  </si>
  <si>
    <t>Számítógép (Pentium IV.) gazd.iroda</t>
  </si>
  <si>
    <t>Telefon számláló rendszer</t>
  </si>
  <si>
    <t>HP LaserJet 1320 NW lézernyomtató</t>
  </si>
  <si>
    <t>HP Digital Projektor VP6121</t>
  </si>
  <si>
    <t>Fixen szerelt szett Mitshubishi projektor</t>
  </si>
  <si>
    <t>Hordozható szett Mitshubishi projektor</t>
  </si>
  <si>
    <t>Hordozható számítógép ASUS A6R-5085</t>
  </si>
  <si>
    <t>Sahara Moby-Go Station Laptop tároló</t>
  </si>
  <si>
    <t>Clever Click</t>
  </si>
  <si>
    <t>Projektor LGDX 325 fekete XGA</t>
  </si>
  <si>
    <t>Motoros aljnövényzet tisztító</t>
  </si>
  <si>
    <t>Samsung videó</t>
  </si>
  <si>
    <t>Stihl FS450 aljnövényzet tisztító</t>
  </si>
  <si>
    <t>Digitális fényképezőgép</t>
  </si>
  <si>
    <t>DVD és VHS egyben</t>
  </si>
  <si>
    <t>TV</t>
  </si>
  <si>
    <t>Aljnövényzet tisztító</t>
  </si>
  <si>
    <t>Szimpla ajtó üvegezve</t>
  </si>
  <si>
    <t>Motorfűrész</t>
  </si>
  <si>
    <t>Gázkazán</t>
  </si>
  <si>
    <t>Panasonic kamera</t>
  </si>
  <si>
    <t>Panasonic telefax</t>
  </si>
  <si>
    <t>Fűnyíró traktor</t>
  </si>
  <si>
    <t>Konyhai villanysütő</t>
  </si>
  <si>
    <t>Hi-Fi torony Sony</t>
  </si>
  <si>
    <t>Videomagnó</t>
  </si>
  <si>
    <t>Halotthűtő 2 személyes</t>
  </si>
  <si>
    <t>Forgószék</t>
  </si>
  <si>
    <t>Hőkompresszor</t>
  </si>
  <si>
    <t>Oktatási eszköz (elektr.készlet)</t>
  </si>
  <si>
    <t>Videó</t>
  </si>
  <si>
    <t>Gázzsámoly (konyha)</t>
  </si>
  <si>
    <t>Létra</t>
  </si>
  <si>
    <t>Hűtőszekrény (konyha)</t>
  </si>
  <si>
    <t>Hűtőláda (konyha)</t>
  </si>
  <si>
    <t>Ipari mosogató (konyha)</t>
  </si>
  <si>
    <t>Galéria (óvoda)</t>
  </si>
  <si>
    <t>Villanykályha (konyha)</t>
  </si>
  <si>
    <t>Minimat szemléltető</t>
  </si>
  <si>
    <t>Mágnes szekrény</t>
  </si>
  <si>
    <t>Ipari mosogató (óvoda)</t>
  </si>
  <si>
    <t>DVD + Videó</t>
  </si>
  <si>
    <t>Pan. Mini System Hifi</t>
  </si>
  <si>
    <t>Szekrény (óvoda)</t>
  </si>
  <si>
    <t>Burgonya komptató (konyha)</t>
  </si>
  <si>
    <t>TV (óvoda)</t>
  </si>
  <si>
    <t>Fazék 98 L</t>
  </si>
  <si>
    <t>Kamera SAMS.VP-W80 410</t>
  </si>
  <si>
    <t>Láncos egyensúlyozó</t>
  </si>
  <si>
    <t>Hernyó elemes</t>
  </si>
  <si>
    <t>Játék burkolólap</t>
  </si>
  <si>
    <t>Rugós játék</t>
  </si>
  <si>
    <t>Libikóka 2 személyes</t>
  </si>
  <si>
    <t>Bojler</t>
  </si>
  <si>
    <t>Hyundai dvd lejátszó</t>
  </si>
  <si>
    <t>Erősítő KEN 4070</t>
  </si>
  <si>
    <t>Hangfalszett</t>
  </si>
  <si>
    <t>Mélynyomó hangfalhoz</t>
  </si>
  <si>
    <t>Yamaha erősítő AX-396</t>
  </si>
  <si>
    <t>Írásvetítő</t>
  </si>
  <si>
    <t>Canon fényképezőgép</t>
  </si>
  <si>
    <t>Szeletelő</t>
  </si>
  <si>
    <t>Hűtő</t>
  </si>
  <si>
    <t>Polyball</t>
  </si>
  <si>
    <t>Mókuskerék fából</t>
  </si>
  <si>
    <t>Áramfejlesztő</t>
  </si>
  <si>
    <t>Motoros aljnövényzet tisztító 2db</t>
  </si>
  <si>
    <t xml:space="preserve"> Ezer forintban</t>
  </si>
  <si>
    <t>Leader pályázat (Községháza felújítás)</t>
  </si>
  <si>
    <t>2015.évi Előirányzat</t>
  </si>
  <si>
    <t>2015.évi Módosított előirányzat</t>
  </si>
  <si>
    <t>2015.évi Teljesítés</t>
  </si>
  <si>
    <t>A 2015.évi önkormányzati támogatások teljesülése jogcímenként</t>
  </si>
  <si>
    <t>2015. évi előirányzat</t>
  </si>
  <si>
    <t>2015. évi módosított előirányzat</t>
  </si>
  <si>
    <t>2015. évi teljesítés</t>
  </si>
  <si>
    <t>2015. ÉV</t>
  </si>
  <si>
    <t>2017.</t>
  </si>
  <si>
    <t>2017. után</t>
  </si>
  <si>
    <t>2015. elötti kifizetés</t>
  </si>
  <si>
    <t>2017. 
után</t>
  </si>
  <si>
    <t>Tehetséges Tanulók Alapítványa</t>
  </si>
  <si>
    <t>Szivattyú</t>
  </si>
  <si>
    <t>Óvodai udvari játékok</t>
  </si>
  <si>
    <t>Önkormányzati épület felújítás (Műv.ház,Könyvtár)</t>
  </si>
  <si>
    <t>Vízrendezés</t>
  </si>
  <si>
    <t>Partfal (Dózsa Gy.u.)</t>
  </si>
  <si>
    <t>Belterületi utak</t>
  </si>
  <si>
    <t>Kút tömedékelés</t>
  </si>
  <si>
    <t>Homlokzat felújítás</t>
  </si>
  <si>
    <t>Külterületi utak</t>
  </si>
  <si>
    <t>Ingatlanvásárlás</t>
  </si>
  <si>
    <t>Telekvásárlás</t>
  </si>
  <si>
    <t>Kisértékű tárgyi eszközök beszerzése</t>
  </si>
  <si>
    <t>Mezőföld Regionális Víziközmű Kft. karbantartása</t>
  </si>
  <si>
    <t>Finanszírozási előleg visszafizetése</t>
  </si>
  <si>
    <t>VII. Finanszírozási kiadások (7.1+7.2+7.3)</t>
  </si>
  <si>
    <t>7.3.</t>
  </si>
  <si>
    <t>2015.évi bérkompenzáció</t>
  </si>
  <si>
    <t>(intézményi szintű bevételek és kiadások kötelező feladatok, önként vállalt feladatok, állami (államigazgatási) feladatok szerinti bontásban)</t>
  </si>
  <si>
    <t>ezer Forintban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</si>
  <si>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</si>
  <si>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</si>
  <si>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</si>
  <si>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</si>
  <si>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</si>
  <si>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</si>
  <si>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</si>
  <si>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</si>
  <si>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</si>
  <si>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</si>
  <si>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</si>
  <si>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</si>
  <si>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</si>
  <si>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</si>
  <si>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</si>
  <si>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</si>
  <si>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</si>
  <si>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</si>
  <si>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</si>
  <si>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</si>
  <si>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</si>
  <si>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</si>
  <si>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</si>
  <si>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</si>
  <si>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</si>
  <si>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</si>
  <si>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</si>
  <si>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Cikói Óvoda és Egységes Óvoda-Bölcsőde</t>
  </si>
  <si>
    <t xml:space="preserve">9. melléklet </t>
  </si>
  <si>
    <t>Előd duplatorony (óvoda)</t>
  </si>
  <si>
    <t>Körhinta (óvoda)</t>
  </si>
  <si>
    <t>Lakóépület (forgalomképes)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</si>
</sst>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0_ ;\-#,##0\ "/>
  </numFmts>
  <fonts count="55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0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solid">
        <fgColor indexed="2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medium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8" fillId="16" borderId="1" applyNumberFormat="0" applyAlignment="0" applyProtection="0"/>
    <xf numFmtId="9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4" fontId="3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12" fillId="0" borderId="13" xfId="0" applyNumberFormat="1" applyFont="1" applyBorder="1" applyAlignment="1" applyProtection="1">
      <alignment horizontal="left" vertical="center" wrapText="1"/>
      <protection locked="0"/>
    </xf>
    <xf numFmtId="164" fontId="12" fillId="0" borderId="14" xfId="0" applyNumberFormat="1" applyFont="1" applyBorder="1" applyAlignment="1">
      <alignment horizontal="left" vertical="center" wrapText="1" indent="1"/>
    </xf>
    <xf numFmtId="164" fontId="12" fillId="0" borderId="15" xfId="0" applyNumberFormat="1" applyFont="1" applyBorder="1" applyAlignment="1">
      <alignment horizontal="left" vertical="center" wrapText="1" indent="1"/>
    </xf>
    <xf numFmtId="164" fontId="12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Border="1" applyAlignment="1">
      <alignment horizontal="left" vertical="center" wrapText="1" indent="1"/>
    </xf>
    <xf numFmtId="164" fontId="12" fillId="0" borderId="17" xfId="0" applyNumberFormat="1" applyFont="1" applyBorder="1" applyAlignment="1" applyProtection="1">
      <alignment horizontal="left" vertical="center" wrapText="1" indent="1"/>
      <protection locked="0"/>
    </xf>
    <xf numFmtId="164" fontId="5" fillId="18" borderId="11" xfId="0" applyNumberFormat="1" applyFont="1" applyFill="1" applyBorder="1" applyAlignment="1">
      <alignment horizontal="left" vertical="center" wrapText="1" indent="1"/>
    </xf>
    <xf numFmtId="164" fontId="5" fillId="18" borderId="18" xfId="0" applyNumberFormat="1" applyFont="1" applyFill="1" applyBorder="1" applyAlignment="1">
      <alignment horizontal="left" vertical="center" wrapText="1" indent="1"/>
    </xf>
    <xf numFmtId="164" fontId="12" fillId="18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 applyAlignment="1" applyProtection="1">
      <alignment horizontal="centerContinuous" vertical="center"/>
      <protection/>
    </xf>
    <xf numFmtId="164" fontId="4" fillId="0" borderId="20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164" fontId="4" fillId="0" borderId="20" xfId="56" applyNumberFormat="1" applyFont="1" applyFill="1" applyBorder="1" applyAlignment="1" applyProtection="1">
      <alignment horizontal="centerContinuous" vertical="center"/>
      <protection/>
    </xf>
    <xf numFmtId="164" fontId="12" fillId="0" borderId="21" xfId="0" applyNumberFormat="1" applyFont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Border="1" applyAlignment="1" applyProtection="1">
      <alignment horizontal="left" vertical="center" wrapText="1" indent="1"/>
      <protection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center" vertical="center" wrapText="1"/>
      <protection/>
    </xf>
    <xf numFmtId="0" fontId="14" fillId="0" borderId="12" xfId="56" applyFont="1" applyBorder="1" applyAlignment="1" applyProtection="1">
      <alignment horizontal="center" vertical="center" wrapText="1"/>
      <protection/>
    </xf>
    <xf numFmtId="0" fontId="16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4" fillId="0" borderId="10" xfId="56" applyFont="1" applyFill="1" applyBorder="1" applyAlignment="1" applyProtection="1">
      <alignment horizontal="center" vertical="center" wrapText="1"/>
      <protection/>
    </xf>
    <xf numFmtId="0" fontId="14" fillId="18" borderId="22" xfId="56" applyFont="1" applyFill="1" applyBorder="1" applyAlignment="1" applyProtection="1">
      <alignment horizontal="left" vertical="center" wrapText="1" indent="1"/>
      <protection/>
    </xf>
    <xf numFmtId="0" fontId="14" fillId="18" borderId="10" xfId="56" applyFont="1" applyFill="1" applyBorder="1" applyAlignment="1" applyProtection="1">
      <alignment horizontal="left" vertical="center" wrapText="1" indent="1"/>
      <protection/>
    </xf>
    <xf numFmtId="0" fontId="16" fillId="0" borderId="23" xfId="56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7" borderId="25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7" fillId="18" borderId="10" xfId="56" applyFont="1" applyFill="1" applyBorder="1" applyAlignment="1" applyProtection="1">
      <alignment horizontal="left" vertical="center" wrapText="1" indent="1"/>
      <protection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0" fontId="18" fillId="0" borderId="24" xfId="56" applyFont="1" applyFill="1" applyBorder="1" applyAlignment="1" applyProtection="1">
      <alignment horizontal="left" vertical="center" wrapText="1" indent="1"/>
      <protection/>
    </xf>
    <xf numFmtId="0" fontId="14" fillId="18" borderId="22" xfId="56" applyFont="1" applyFill="1" applyBorder="1" applyAlignment="1" applyProtection="1">
      <alignment vertical="center" wrapText="1"/>
      <protection/>
    </xf>
    <xf numFmtId="0" fontId="16" fillId="0" borderId="0" xfId="56" applyFont="1" applyAlignment="1" applyProtection="1">
      <alignment horizontal="left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4" fillId="18" borderId="10" xfId="56" applyFont="1" applyFill="1" applyBorder="1" applyAlignment="1" applyProtection="1">
      <alignment vertical="center" wrapText="1"/>
      <protection/>
    </xf>
    <xf numFmtId="0" fontId="14" fillId="18" borderId="28" xfId="56" applyFont="1" applyFill="1" applyBorder="1" applyAlignment="1" applyProtection="1">
      <alignment horizontal="left" vertical="center" wrapText="1" indent="1"/>
      <protection/>
    </xf>
    <xf numFmtId="0" fontId="14" fillId="18" borderId="11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16" fillId="7" borderId="2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4" fillId="18" borderId="11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0" xfId="56" applyFont="1">
      <alignment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5" fillId="18" borderId="31" xfId="0" applyFont="1" applyFill="1" applyBorder="1" applyAlignment="1">
      <alignment horizontal="left" vertical="center" wrapText="1" indent="1"/>
    </xf>
    <xf numFmtId="0" fontId="12" fillId="19" borderId="31" xfId="0" applyFont="1" applyFill="1" applyBorder="1" applyAlignment="1">
      <alignment horizontal="center"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2" fillId="0" borderId="31" xfId="0" applyFont="1" applyFill="1" applyBorder="1" applyAlignment="1">
      <alignment horizontal="left" vertical="center" wrapText="1" indent="1"/>
    </xf>
    <xf numFmtId="0" fontId="12" fillId="0" borderId="3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18" borderId="23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left" vertical="center" wrapText="1" indent="1"/>
    </xf>
    <xf numFmtId="0" fontId="15" fillId="18" borderId="10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18" borderId="10" xfId="0" applyFont="1" applyFill="1" applyBorder="1" applyAlignment="1">
      <alignment horizontal="left" vertical="center" wrapText="1" inden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0" fillId="18" borderId="23" xfId="0" applyFont="1" applyFill="1" applyBorder="1" applyAlignment="1">
      <alignment horizontal="left" vertical="center" wrapText="1" indent="1"/>
    </xf>
    <xf numFmtId="0" fontId="20" fillId="18" borderId="23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 indent="1"/>
    </xf>
    <xf numFmtId="0" fontId="20" fillId="0" borderId="16" xfId="0" applyFont="1" applyFill="1" applyBorder="1" applyAlignment="1">
      <alignment horizontal="center" vertical="center" wrapText="1"/>
    </xf>
    <xf numFmtId="49" fontId="15" fillId="18" borderId="10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36" xfId="0" applyFont="1" applyFill="1" applyBorder="1" applyAlignment="1">
      <alignment horizontal="centerContinuous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 quotePrefix="1">
      <alignment horizontal="right" vertical="center"/>
    </xf>
    <xf numFmtId="0" fontId="2" fillId="0" borderId="26" xfId="0" applyFont="1" applyFill="1" applyBorder="1" applyAlignment="1">
      <alignment horizontal="left" vertical="center" indent="1"/>
    </xf>
    <xf numFmtId="0" fontId="2" fillId="0" borderId="44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2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 indent="1"/>
    </xf>
    <xf numFmtId="0" fontId="20" fillId="18" borderId="23" xfId="0" applyFont="1" applyFill="1" applyBorder="1" applyAlignment="1">
      <alignment horizontal="left" vertical="center" wrapText="1" indent="1"/>
    </xf>
    <xf numFmtId="0" fontId="12" fillId="18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32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 inden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 inden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Continuous" vertical="center" wrapText="1"/>
    </xf>
    <xf numFmtId="0" fontId="2" fillId="0" borderId="42" xfId="0" applyFont="1" applyFill="1" applyBorder="1" applyAlignment="1">
      <alignment horizontal="centerContinuous" vertical="center" wrapText="1"/>
    </xf>
    <xf numFmtId="0" fontId="2" fillId="0" borderId="45" xfId="0" applyFont="1" applyFill="1" applyBorder="1" applyAlignment="1" applyProtection="1" quotePrefix="1">
      <alignment horizontal="center" vertical="center"/>
      <protection/>
    </xf>
    <xf numFmtId="0" fontId="2" fillId="0" borderId="31" xfId="0" applyFont="1" applyFill="1" applyBorder="1" applyAlignment="1" applyProtection="1" quotePrefix="1">
      <alignment horizontal="left" vertical="center" indent="1"/>
      <protection/>
    </xf>
    <xf numFmtId="0" fontId="10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64" fontId="4" fillId="16" borderId="33" xfId="0" applyNumberFormat="1" applyFont="1" applyFill="1" applyBorder="1" applyAlignment="1">
      <alignment horizontal="left" vertical="center" wrapText="1"/>
    </xf>
    <xf numFmtId="0" fontId="1" fillId="16" borderId="46" xfId="0" applyFont="1" applyFill="1" applyBorder="1" applyAlignment="1">
      <alignment horizontal="left" vertical="center"/>
    </xf>
    <xf numFmtId="0" fontId="13" fillId="16" borderId="47" xfId="0" applyFont="1" applyFill="1" applyBorder="1" applyAlignment="1" applyProtection="1">
      <alignment horizontal="left" vertical="center" wrapText="1"/>
      <protection locked="0"/>
    </xf>
    <xf numFmtId="174" fontId="13" fillId="16" borderId="48" xfId="40" applyNumberFormat="1" applyFont="1" applyFill="1" applyBorder="1" applyAlignment="1" applyProtection="1">
      <alignment horizontal="right" vertical="center" wrapText="1"/>
      <protection/>
    </xf>
    <xf numFmtId="174" fontId="13" fillId="16" borderId="49" xfId="40" applyNumberFormat="1" applyFont="1" applyFill="1" applyBorder="1" applyAlignment="1" applyProtection="1">
      <alignment horizontal="right" vertical="center" wrapText="1"/>
      <protection/>
    </xf>
    <xf numFmtId="174" fontId="9" fillId="16" borderId="50" xfId="40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5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wrapText="1"/>
    </xf>
    <xf numFmtId="174" fontId="12" fillId="0" borderId="51" xfId="40" applyNumberFormat="1" applyFont="1" applyBorder="1" applyAlignment="1" applyProtection="1">
      <alignment vertical="center" wrapText="1"/>
      <protection locked="0"/>
    </xf>
    <xf numFmtId="174" fontId="12" fillId="0" borderId="52" xfId="40" applyNumberFormat="1" applyFont="1" applyBorder="1" applyAlignment="1" applyProtection="1">
      <alignment vertical="center" wrapText="1"/>
      <protection locked="0"/>
    </xf>
    <xf numFmtId="0" fontId="14" fillId="0" borderId="53" xfId="56" applyFont="1" applyBorder="1" applyAlignment="1" applyProtection="1">
      <alignment horizontal="center" vertical="center" wrapText="1"/>
      <protection/>
    </xf>
    <xf numFmtId="0" fontId="16" fillId="0" borderId="20" xfId="56" applyFont="1" applyFill="1" applyBorder="1" applyAlignment="1" applyProtection="1">
      <alignment horizontal="left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2" fillId="0" borderId="38" xfId="0" applyFont="1" applyFill="1" applyBorder="1" applyAlignment="1">
      <alignment horizontal="left" vertical="center" indent="1"/>
    </xf>
    <xf numFmtId="0" fontId="2" fillId="0" borderId="20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2" fillId="0" borderId="54" xfId="0" applyFont="1" applyFill="1" applyBorder="1" applyAlignment="1" applyProtection="1" quotePrefix="1">
      <alignment horizontal="left" vertical="center" indent="1"/>
      <protection/>
    </xf>
    <xf numFmtId="0" fontId="2" fillId="0" borderId="30" xfId="0" applyFont="1" applyBorder="1" applyAlignment="1">
      <alignment vertical="center" wrapText="1"/>
    </xf>
    <xf numFmtId="174" fontId="4" fillId="0" borderId="0" xfId="40" applyNumberFormat="1" applyFont="1" applyFill="1" applyBorder="1" applyAlignment="1" applyProtection="1">
      <alignment vertical="center" wrapText="1"/>
      <protection/>
    </xf>
    <xf numFmtId="174" fontId="1" fillId="0" borderId="0" xfId="40" applyNumberFormat="1" applyFont="1" applyFill="1" applyAlignment="1" applyProtection="1">
      <alignment/>
      <protection/>
    </xf>
    <xf numFmtId="174" fontId="4" fillId="0" borderId="0" xfId="40" applyNumberFormat="1" applyFont="1" applyFill="1" applyBorder="1" applyAlignment="1" applyProtection="1">
      <alignment horizontal="centerContinuous" vertical="center"/>
      <protection/>
    </xf>
    <xf numFmtId="174" fontId="4" fillId="0" borderId="20" xfId="40" applyNumberFormat="1" applyFont="1" applyFill="1" applyBorder="1" applyAlignment="1" applyProtection="1">
      <alignment horizontal="centerContinuous" vertical="center"/>
      <protection/>
    </xf>
    <xf numFmtId="215" fontId="14" fillId="0" borderId="53" xfId="40" applyNumberFormat="1" applyFont="1" applyFill="1" applyBorder="1" applyAlignment="1" applyProtection="1">
      <alignment horizontal="center" vertical="center" wrapText="1"/>
      <protection/>
    </xf>
    <xf numFmtId="215" fontId="14" fillId="0" borderId="12" xfId="40" applyNumberFormat="1" applyFont="1" applyFill="1" applyBorder="1" applyAlignment="1" applyProtection="1">
      <alignment horizontal="center" vertical="center" wrapText="1"/>
      <protection/>
    </xf>
    <xf numFmtId="174" fontId="14" fillId="18" borderId="55" xfId="40" applyNumberFormat="1" applyFont="1" applyFill="1" applyBorder="1" applyAlignment="1" applyProtection="1">
      <alignment horizontal="center" vertical="center" wrapText="1"/>
      <protection/>
    </xf>
    <xf numFmtId="174" fontId="14" fillId="18" borderId="12" xfId="40" applyNumberFormat="1" applyFont="1" applyFill="1" applyBorder="1" applyAlignment="1" applyProtection="1">
      <alignment horizontal="center" vertical="center" wrapText="1"/>
      <protection locked="0"/>
    </xf>
    <xf numFmtId="174" fontId="14" fillId="18" borderId="10" xfId="40" applyNumberFormat="1" applyFont="1" applyFill="1" applyBorder="1" applyAlignment="1" applyProtection="1">
      <alignment horizontal="center" vertical="center" wrapText="1"/>
      <protection/>
    </xf>
    <xf numFmtId="174" fontId="16" fillId="0" borderId="56" xfId="40" applyNumberFormat="1" applyFont="1" applyFill="1" applyBorder="1" applyAlignment="1" applyProtection="1">
      <alignment horizontal="center" vertical="center" wrapText="1"/>
      <protection/>
    </xf>
    <xf numFmtId="174" fontId="16" fillId="0" borderId="57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52" xfId="40" applyNumberFormat="1" applyFont="1" applyFill="1" applyBorder="1" applyAlignment="1" applyProtection="1">
      <alignment horizontal="center" vertical="center" wrapText="1"/>
      <protection/>
    </xf>
    <xf numFmtId="174" fontId="16" fillId="0" borderId="58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59" xfId="40" applyNumberFormat="1" applyFont="1" applyFill="1" applyBorder="1" applyAlignment="1" applyProtection="1">
      <alignment horizontal="center" vertical="center" wrapText="1"/>
      <protection/>
    </xf>
    <xf numFmtId="174" fontId="16" fillId="0" borderId="60" xfId="40" applyNumberFormat="1" applyFont="1" applyFill="1" applyBorder="1" applyAlignment="1" applyProtection="1">
      <alignment horizontal="center" vertical="center" wrapText="1"/>
      <protection locked="0"/>
    </xf>
    <xf numFmtId="174" fontId="14" fillId="18" borderId="53" xfId="40" applyNumberFormat="1" applyFont="1" applyFill="1" applyBorder="1" applyAlignment="1" applyProtection="1">
      <alignment horizontal="center" vertical="center" wrapText="1"/>
      <protection/>
    </xf>
    <xf numFmtId="174" fontId="14" fillId="18" borderId="12" xfId="40" applyNumberFormat="1" applyFont="1" applyFill="1" applyBorder="1" applyAlignment="1" applyProtection="1">
      <alignment horizontal="center" vertical="center" wrapText="1"/>
      <protection/>
    </xf>
    <xf numFmtId="174" fontId="16" fillId="0" borderId="38" xfId="40" applyNumberFormat="1" applyFont="1" applyFill="1" applyBorder="1" applyAlignment="1" applyProtection="1">
      <alignment horizontal="center" vertical="center" wrapText="1"/>
      <protection/>
    </xf>
    <xf numFmtId="174" fontId="16" fillId="0" borderId="43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24" xfId="40" applyNumberFormat="1" applyFont="1" applyFill="1" applyBorder="1" applyAlignment="1" applyProtection="1">
      <alignment horizontal="center" vertical="center" wrapText="1"/>
      <protection/>
    </xf>
    <xf numFmtId="174" fontId="16" fillId="0" borderId="31" xfId="40" applyNumberFormat="1" applyFont="1" applyFill="1" applyBorder="1" applyAlignment="1" applyProtection="1">
      <alignment horizontal="center"/>
      <protection/>
    </xf>
    <xf numFmtId="174" fontId="16" fillId="0" borderId="20" xfId="40" applyNumberFormat="1" applyFont="1" applyFill="1" applyBorder="1" applyAlignment="1" applyProtection="1">
      <alignment horizontal="center"/>
      <protection/>
    </xf>
    <xf numFmtId="174" fontId="16" fillId="0" borderId="45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1" xfId="40" applyNumberFormat="1" applyFont="1" applyFill="1" applyBorder="1" applyAlignment="1">
      <alignment horizontal="center" vertical="center" wrapText="1"/>
    </xf>
    <xf numFmtId="174" fontId="16" fillId="0" borderId="61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2" xfId="40" applyNumberFormat="1" applyFont="1" applyFill="1" applyBorder="1" applyAlignment="1">
      <alignment horizontal="center" vertical="center" wrapText="1"/>
    </xf>
    <xf numFmtId="174" fontId="12" fillId="0" borderId="62" xfId="40" applyNumberFormat="1" applyFont="1" applyFill="1" applyBorder="1" applyAlignment="1">
      <alignment horizontal="center" vertical="center" wrapText="1"/>
    </xf>
    <xf numFmtId="174" fontId="16" fillId="0" borderId="63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62" xfId="40" applyNumberFormat="1" applyFont="1" applyFill="1" applyBorder="1" applyAlignment="1" applyProtection="1">
      <alignment horizontal="center" vertical="center" wrapText="1"/>
      <protection/>
    </xf>
    <xf numFmtId="174" fontId="16" fillId="18" borderId="12" xfId="40" applyNumberFormat="1" applyFont="1" applyFill="1" applyBorder="1" applyAlignment="1" applyProtection="1">
      <alignment horizontal="center" vertical="center" wrapText="1"/>
      <protection/>
    </xf>
    <xf numFmtId="174" fontId="16" fillId="0" borderId="51" xfId="40" applyNumberFormat="1" applyFont="1" applyFill="1" applyBorder="1" applyAlignment="1" applyProtection="1">
      <alignment horizontal="center" vertical="center" wrapText="1"/>
      <protection/>
    </xf>
    <xf numFmtId="174" fontId="16" fillId="7" borderId="25" xfId="40" applyNumberFormat="1" applyFont="1" applyFill="1" applyBorder="1" applyAlignment="1" applyProtection="1">
      <alignment horizontal="center" vertical="center" wrapText="1"/>
      <protection/>
    </xf>
    <xf numFmtId="174" fontId="16" fillId="7" borderId="25" xfId="40" applyNumberFormat="1" applyFont="1" applyFill="1" applyBorder="1" applyAlignment="1" applyProtection="1">
      <alignment horizontal="center" vertical="center" wrapText="1"/>
      <protection locked="0"/>
    </xf>
    <xf numFmtId="174" fontId="18" fillId="0" borderId="56" xfId="40" applyNumberFormat="1" applyFont="1" applyFill="1" applyBorder="1" applyAlignment="1" applyProtection="1">
      <alignment horizontal="center" vertical="center" wrapText="1"/>
      <protection/>
    </xf>
    <xf numFmtId="174" fontId="18" fillId="0" borderId="57" xfId="40" applyNumberFormat="1" applyFont="1" applyFill="1" applyBorder="1" applyAlignment="1" applyProtection="1">
      <alignment horizontal="center" vertical="center" wrapText="1"/>
      <protection locked="0"/>
    </xf>
    <xf numFmtId="174" fontId="18" fillId="0" borderId="52" xfId="40" applyNumberFormat="1" applyFont="1" applyFill="1" applyBorder="1" applyAlignment="1" applyProtection="1">
      <alignment horizontal="center" vertical="center" wrapText="1"/>
      <protection/>
    </xf>
    <xf numFmtId="174" fontId="18" fillId="0" borderId="58" xfId="40" applyNumberFormat="1" applyFont="1" applyFill="1" applyBorder="1" applyAlignment="1" applyProtection="1">
      <alignment horizontal="center" vertical="center" wrapText="1"/>
      <protection locked="0"/>
    </xf>
    <xf numFmtId="174" fontId="14" fillId="18" borderId="32" xfId="40" applyNumberFormat="1" applyFont="1" applyFill="1" applyBorder="1" applyAlignment="1" applyProtection="1">
      <alignment horizontal="center" vertical="center" wrapText="1"/>
      <protection/>
    </xf>
    <xf numFmtId="174" fontId="14" fillId="18" borderId="64" xfId="40" applyNumberFormat="1" applyFont="1" applyFill="1" applyBorder="1" applyAlignment="1" applyProtection="1">
      <alignment horizontal="center" vertical="center" wrapText="1"/>
      <protection/>
    </xf>
    <xf numFmtId="174" fontId="14" fillId="18" borderId="30" xfId="40" applyNumberFormat="1" applyFont="1" applyFill="1" applyBorder="1" applyAlignment="1" applyProtection="1">
      <alignment horizontal="center" vertical="center" wrapText="1"/>
      <protection locked="0"/>
    </xf>
    <xf numFmtId="174" fontId="14" fillId="18" borderId="22" xfId="40" applyNumberFormat="1" applyFont="1" applyFill="1" applyBorder="1" applyAlignment="1" applyProtection="1">
      <alignment horizontal="center" vertical="center" wrapText="1"/>
      <protection/>
    </xf>
    <xf numFmtId="174" fontId="14" fillId="18" borderId="10" xfId="40" applyNumberFormat="1" applyFont="1" applyFill="1" applyBorder="1" applyAlignment="1" applyProtection="1">
      <alignment horizontal="center" vertical="center" wrapText="1"/>
      <protection locked="0"/>
    </xf>
    <xf numFmtId="174" fontId="14" fillId="18" borderId="65" xfId="40" applyNumberFormat="1" applyFont="1" applyFill="1" applyBorder="1" applyAlignment="1" applyProtection="1">
      <alignment horizontal="center" vertical="center" wrapText="1"/>
      <protection/>
    </xf>
    <xf numFmtId="174" fontId="15" fillId="18" borderId="10" xfId="40" applyNumberFormat="1" applyFont="1" applyFill="1" applyBorder="1" applyAlignment="1" applyProtection="1">
      <alignment horizontal="center" vertical="center" wrapText="1"/>
      <protection/>
    </xf>
    <xf numFmtId="174" fontId="15" fillId="18" borderId="32" xfId="40" applyNumberFormat="1" applyFont="1" applyFill="1" applyBorder="1" applyAlignment="1" applyProtection="1">
      <alignment horizontal="center" vertical="center" wrapText="1"/>
      <protection/>
    </xf>
    <xf numFmtId="174" fontId="12" fillId="0" borderId="58" xfId="40" applyNumberFormat="1" applyFont="1" applyFill="1" applyBorder="1" applyAlignment="1" applyProtection="1">
      <alignment horizontal="center" vertical="center" wrapText="1"/>
      <protection locked="0"/>
    </xf>
    <xf numFmtId="174" fontId="15" fillId="18" borderId="53" xfId="40" applyNumberFormat="1" applyFont="1" applyFill="1" applyBorder="1" applyAlignment="1">
      <alignment horizontal="center" vertical="center" wrapText="1"/>
    </xf>
    <xf numFmtId="174" fontId="15" fillId="18" borderId="12" xfId="40" applyNumberFormat="1" applyFont="1" applyFill="1" applyBorder="1" applyAlignment="1">
      <alignment horizontal="center" vertical="center" wrapText="1"/>
    </xf>
    <xf numFmtId="174" fontId="12" fillId="0" borderId="38" xfId="40" applyNumberFormat="1" applyFont="1" applyFill="1" applyBorder="1" applyAlignment="1">
      <alignment horizontal="center" vertical="center" wrapText="1"/>
    </xf>
    <xf numFmtId="174" fontId="12" fillId="0" borderId="43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6" xfId="40" applyNumberFormat="1" applyFont="1" applyFill="1" applyBorder="1" applyAlignment="1">
      <alignment horizontal="center" vertical="center" wrapText="1"/>
    </xf>
    <xf numFmtId="174" fontId="12" fillId="0" borderId="57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63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61" xfId="40" applyNumberFormat="1" applyFont="1" applyFill="1" applyBorder="1" applyAlignment="1" applyProtection="1">
      <alignment horizontal="center" vertical="center" wrapText="1"/>
      <protection locked="0"/>
    </xf>
    <xf numFmtId="174" fontId="20" fillId="18" borderId="56" xfId="40" applyNumberFormat="1" applyFont="1" applyFill="1" applyBorder="1" applyAlignment="1">
      <alignment horizontal="center" vertical="center" wrapText="1"/>
    </xf>
    <xf numFmtId="174" fontId="20" fillId="18" borderId="57" xfId="40" applyNumberFormat="1" applyFont="1" applyFill="1" applyBorder="1" applyAlignment="1" applyProtection="1">
      <alignment horizontal="center" vertical="center" wrapText="1"/>
      <protection locked="0"/>
    </xf>
    <xf numFmtId="174" fontId="5" fillId="18" borderId="12" xfId="40" applyNumberFormat="1" applyFont="1" applyFill="1" applyBorder="1" applyAlignment="1">
      <alignment horizontal="center" vertical="center" wrapText="1"/>
    </xf>
    <xf numFmtId="174" fontId="15" fillId="18" borderId="12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4" xfId="40" applyNumberFormat="1" applyFont="1" applyFill="1" applyBorder="1" applyAlignment="1">
      <alignment horizontal="center" vertical="center" wrapText="1"/>
    </xf>
    <xf numFmtId="174" fontId="12" fillId="0" borderId="45" xfId="40" applyNumberFormat="1" applyFont="1" applyFill="1" applyBorder="1" applyAlignment="1" applyProtection="1">
      <alignment horizontal="center" vertical="center" wrapText="1"/>
      <protection locked="0"/>
    </xf>
    <xf numFmtId="174" fontId="15" fillId="18" borderId="32" xfId="40" applyNumberFormat="1" applyFont="1" applyFill="1" applyBorder="1" applyAlignment="1">
      <alignment horizontal="center" vertical="center" wrapText="1"/>
    </xf>
    <xf numFmtId="174" fontId="15" fillId="18" borderId="10" xfId="40" applyNumberFormat="1" applyFont="1" applyFill="1" applyBorder="1" applyAlignment="1">
      <alignment horizontal="center" vertical="center" wrapText="1"/>
    </xf>
    <xf numFmtId="174" fontId="5" fillId="18" borderId="32" xfId="40" applyNumberFormat="1" applyFont="1" applyFill="1" applyBorder="1" applyAlignment="1">
      <alignment horizontal="center" vertical="center" wrapText="1"/>
    </xf>
    <xf numFmtId="174" fontId="5" fillId="18" borderId="10" xfId="40" applyNumberFormat="1" applyFont="1" applyFill="1" applyBorder="1" applyAlignment="1">
      <alignment horizontal="center" vertical="center" wrapText="1"/>
    </xf>
    <xf numFmtId="174" fontId="15" fillId="18" borderId="29" xfId="40" applyNumberFormat="1" applyFont="1" applyFill="1" applyBorder="1" applyAlignment="1">
      <alignment horizontal="center" vertical="center" wrapText="1"/>
    </xf>
    <xf numFmtId="174" fontId="15" fillId="18" borderId="66" xfId="40" applyNumberFormat="1" applyFont="1" applyFill="1" applyBorder="1" applyAlignment="1" applyProtection="1">
      <alignment horizontal="center" vertical="center" wrapText="1"/>
      <protection/>
    </xf>
    <xf numFmtId="174" fontId="15" fillId="18" borderId="24" xfId="40" applyNumberFormat="1" applyFont="1" applyFill="1" applyBorder="1" applyAlignment="1" applyProtection="1">
      <alignment horizontal="center" vertical="center" wrapText="1"/>
      <protection/>
    </xf>
    <xf numFmtId="174" fontId="5" fillId="18" borderId="67" xfId="40" applyNumberFormat="1" applyFont="1" applyFill="1" applyBorder="1" applyAlignment="1">
      <alignment horizontal="center" vertical="center" wrapText="1"/>
    </xf>
    <xf numFmtId="174" fontId="15" fillId="0" borderId="53" xfId="40" applyNumberFormat="1" applyFont="1" applyFill="1" applyBorder="1" applyAlignment="1">
      <alignment horizontal="center" vertical="center" wrapText="1"/>
    </xf>
    <xf numFmtId="174" fontId="15" fillId="0" borderId="12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9" xfId="40" applyNumberFormat="1" applyFont="1" applyFill="1" applyBorder="1" applyAlignment="1">
      <alignment horizontal="center" vertical="center" wrapText="1"/>
    </xf>
    <xf numFmtId="174" fontId="12" fillId="0" borderId="60" xfId="40" applyNumberFormat="1" applyFont="1" applyFill="1" applyBorder="1" applyAlignment="1" applyProtection="1">
      <alignment horizontal="center" vertical="center" wrapText="1"/>
      <protection locked="0"/>
    </xf>
    <xf numFmtId="174" fontId="5" fillId="0" borderId="30" xfId="40" applyNumberFormat="1" applyFont="1" applyFill="1" applyBorder="1" applyAlignment="1">
      <alignment horizontal="center" vertical="center" wrapText="1"/>
    </xf>
    <xf numFmtId="174" fontId="12" fillId="0" borderId="32" xfId="40" applyNumberFormat="1" applyFont="1" applyFill="1" applyBorder="1" applyAlignment="1">
      <alignment horizontal="center" vertical="center" wrapText="1"/>
    </xf>
    <xf numFmtId="174" fontId="2" fillId="0" borderId="30" xfId="40" applyNumberFormat="1" applyFont="1" applyFill="1" applyBorder="1" applyAlignment="1">
      <alignment horizontal="center" vertical="center" wrapText="1"/>
    </xf>
    <xf numFmtId="174" fontId="4" fillId="0" borderId="32" xfId="40" applyNumberFormat="1" applyFont="1" applyFill="1" applyBorder="1" applyAlignment="1">
      <alignment horizontal="center" vertical="center" wrapText="1"/>
    </xf>
    <xf numFmtId="174" fontId="12" fillId="0" borderId="38" xfId="40" applyNumberFormat="1" applyFont="1" applyFill="1" applyBorder="1" applyAlignment="1">
      <alignment horizontal="center" vertical="center" wrapText="1"/>
    </xf>
    <xf numFmtId="174" fontId="12" fillId="18" borderId="66" xfId="40" applyNumberFormat="1" applyFont="1" applyFill="1" applyBorder="1" applyAlignment="1" applyProtection="1">
      <alignment horizontal="center" vertical="center" wrapText="1"/>
      <protection locked="0"/>
    </xf>
    <xf numFmtId="174" fontId="12" fillId="18" borderId="31" xfId="40" applyNumberFormat="1" applyFont="1" applyFill="1" applyBorder="1" applyAlignment="1" applyProtection="1">
      <alignment horizontal="center" vertical="center" wrapText="1"/>
      <protection locked="0"/>
    </xf>
    <xf numFmtId="174" fontId="2" fillId="0" borderId="32" xfId="40" applyNumberFormat="1" applyFont="1" applyBorder="1" applyAlignment="1" applyProtection="1">
      <alignment horizontal="center" vertical="center" wrapText="1"/>
      <protection/>
    </xf>
    <xf numFmtId="174" fontId="2" fillId="0" borderId="10" xfId="40" applyNumberFormat="1" applyFont="1" applyBorder="1" applyAlignment="1" applyProtection="1">
      <alignment horizontal="center" vertical="center" wrapText="1"/>
      <protection/>
    </xf>
    <xf numFmtId="0" fontId="2" fillId="0" borderId="32" xfId="56" applyFont="1" applyBorder="1" applyAlignment="1" applyProtection="1">
      <alignment horizontal="center" vertical="center" wrapText="1"/>
      <protection/>
    </xf>
    <xf numFmtId="0" fontId="2" fillId="0" borderId="29" xfId="56" applyFont="1" applyBorder="1" applyAlignment="1" applyProtection="1">
      <alignment horizontal="center" vertical="center" wrapText="1"/>
      <protection/>
    </xf>
    <xf numFmtId="174" fontId="12" fillId="0" borderId="25" xfId="40" applyNumberFormat="1" applyFont="1" applyBorder="1" applyAlignment="1" applyProtection="1">
      <alignment vertical="center" wrapText="1"/>
      <protection locked="0"/>
    </xf>
    <xf numFmtId="174" fontId="12" fillId="0" borderId="24" xfId="40" applyNumberFormat="1" applyFont="1" applyBorder="1" applyAlignment="1" applyProtection="1">
      <alignment vertical="center" wrapText="1"/>
      <protection locked="0"/>
    </xf>
    <xf numFmtId="174" fontId="12" fillId="0" borderId="27" xfId="40" applyNumberFormat="1" applyFont="1" applyBorder="1" applyAlignment="1" applyProtection="1">
      <alignment vertical="center" wrapText="1"/>
      <protection locked="0"/>
    </xf>
    <xf numFmtId="174" fontId="12" fillId="0" borderId="62" xfId="40" applyNumberFormat="1" applyFont="1" applyBorder="1" applyAlignment="1" applyProtection="1">
      <alignment vertical="center" wrapText="1"/>
      <protection locked="0"/>
    </xf>
    <xf numFmtId="174" fontId="5" fillId="18" borderId="10" xfId="40" applyNumberFormat="1" applyFont="1" applyFill="1" applyBorder="1" applyAlignment="1">
      <alignment vertical="center" wrapText="1"/>
    </xf>
    <xf numFmtId="174" fontId="12" fillId="18" borderId="19" xfId="40" applyNumberFormat="1" applyFont="1" applyFill="1" applyBorder="1" applyAlignment="1" applyProtection="1">
      <alignment vertical="center" wrapText="1"/>
      <protection/>
    </xf>
    <xf numFmtId="174" fontId="12" fillId="0" borderId="61" xfId="40" applyNumberFormat="1" applyFont="1" applyBorder="1" applyAlignment="1" applyProtection="1">
      <alignment vertical="center" wrapText="1"/>
      <protection locked="0"/>
    </xf>
    <xf numFmtId="174" fontId="12" fillId="0" borderId="58" xfId="40" applyNumberFormat="1" applyFont="1" applyBorder="1" applyAlignment="1" applyProtection="1">
      <alignment vertical="center" wrapText="1"/>
      <protection locked="0"/>
    </xf>
    <xf numFmtId="174" fontId="12" fillId="0" borderId="63" xfId="40" applyNumberFormat="1" applyFont="1" applyBorder="1" applyAlignment="1" applyProtection="1">
      <alignment vertical="center" wrapText="1"/>
      <protection locked="0"/>
    </xf>
    <xf numFmtId="174" fontId="12" fillId="18" borderId="60" xfId="4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Border="1" applyAlignment="1" applyProtection="1">
      <alignment horizontal="center" vertical="center" wrapText="1"/>
      <protection locked="0"/>
    </xf>
    <xf numFmtId="164" fontId="12" fillId="0" borderId="24" xfId="0" applyNumberFormat="1" applyFont="1" applyBorder="1" applyAlignment="1" applyProtection="1">
      <alignment horizontal="center" vertical="center" wrapText="1"/>
      <protection locked="0"/>
    </xf>
    <xf numFmtId="164" fontId="12" fillId="0" borderId="52" xfId="0" applyNumberFormat="1" applyFont="1" applyBorder="1" applyAlignment="1" applyProtection="1">
      <alignment horizontal="center" vertical="center" wrapText="1"/>
      <protection locked="0"/>
    </xf>
    <xf numFmtId="164" fontId="5" fillId="18" borderId="10" xfId="0" applyNumberFormat="1" applyFont="1" applyFill="1" applyBorder="1" applyAlignment="1">
      <alignment horizontal="center" vertical="center" wrapText="1"/>
    </xf>
    <xf numFmtId="174" fontId="12" fillId="0" borderId="25" xfId="40" applyNumberFormat="1" applyFont="1" applyBorder="1" applyAlignment="1" applyProtection="1">
      <alignment horizontal="center" vertical="center" wrapText="1"/>
      <protection locked="0"/>
    </xf>
    <xf numFmtId="174" fontId="12" fillId="0" borderId="61" xfId="40" applyNumberFormat="1" applyFont="1" applyBorder="1" applyAlignment="1" applyProtection="1">
      <alignment horizontal="center" vertical="center" wrapText="1"/>
      <protection locked="0"/>
    </xf>
    <xf numFmtId="174" fontId="12" fillId="0" borderId="24" xfId="40" applyNumberFormat="1" applyFont="1" applyBorder="1" applyAlignment="1" applyProtection="1">
      <alignment horizontal="center" vertical="center" wrapText="1"/>
      <protection locked="0"/>
    </xf>
    <xf numFmtId="174" fontId="12" fillId="0" borderId="58" xfId="40" applyNumberFormat="1" applyFont="1" applyBorder="1" applyAlignment="1" applyProtection="1">
      <alignment horizontal="center" vertical="center" wrapText="1"/>
      <protection locked="0"/>
    </xf>
    <xf numFmtId="174" fontId="12" fillId="18" borderId="19" xfId="40" applyNumberFormat="1" applyFont="1" applyFill="1" applyBorder="1" applyAlignment="1" applyProtection="1">
      <alignment horizontal="center" vertical="center" wrapText="1"/>
      <protection/>
    </xf>
    <xf numFmtId="174" fontId="12" fillId="18" borderId="60" xfId="4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Alignment="1">
      <alignment vertical="center"/>
    </xf>
    <xf numFmtId="0" fontId="12" fillId="0" borderId="26" xfId="56" applyFont="1" applyFill="1" applyBorder="1" applyAlignment="1" applyProtection="1">
      <alignment horizontal="left" vertical="center" wrapText="1" indent="1"/>
      <protection/>
    </xf>
    <xf numFmtId="0" fontId="12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24" xfId="0" applyFont="1" applyFill="1" applyBorder="1" applyAlignment="1">
      <alignment horizontal="left" vertical="center" wrapText="1" indent="1"/>
    </xf>
    <xf numFmtId="174" fontId="16" fillId="0" borderId="52" xfId="40" applyNumberFormat="1" applyFont="1" applyFill="1" applyBorder="1" applyAlignment="1" applyProtection="1">
      <alignment horizontal="center" vertical="center" wrapText="1"/>
      <protection/>
    </xf>
    <xf numFmtId="174" fontId="16" fillId="0" borderId="58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62" xfId="40" applyNumberFormat="1" applyFont="1" applyFill="1" applyBorder="1" applyAlignment="1" applyProtection="1">
      <alignment horizontal="center" vertical="center" wrapText="1"/>
      <protection/>
    </xf>
    <xf numFmtId="174" fontId="16" fillId="0" borderId="63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24" xfId="40" applyNumberFormat="1" applyFont="1" applyBorder="1" applyAlignment="1" applyProtection="1">
      <alignment horizontal="center" vertical="center" wrapText="1"/>
      <protection/>
    </xf>
    <xf numFmtId="174" fontId="12" fillId="0" borderId="25" xfId="40" applyNumberFormat="1" applyFont="1" applyBorder="1" applyAlignment="1">
      <alignment horizontal="left" vertical="center" wrapText="1" indent="1"/>
    </xf>
    <xf numFmtId="174" fontId="12" fillId="0" borderId="24" xfId="40" applyNumberFormat="1" applyFont="1" applyBorder="1" applyAlignment="1" applyProtection="1">
      <alignment horizontal="left" vertical="center" wrapText="1" indent="1"/>
      <protection locked="0"/>
    </xf>
    <xf numFmtId="174" fontId="12" fillId="0" borderId="24" xfId="40" applyNumberFormat="1" applyFont="1" applyBorder="1" applyAlignment="1">
      <alignment horizontal="left" vertical="center" wrapText="1" indent="1"/>
    </xf>
    <xf numFmtId="174" fontId="12" fillId="0" borderId="27" xfId="40" applyNumberFormat="1" applyFont="1" applyBorder="1" applyAlignment="1">
      <alignment horizontal="left" vertical="center" wrapText="1" indent="1"/>
    </xf>
    <xf numFmtId="174" fontId="12" fillId="0" borderId="63" xfId="4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>
      <alignment horizontal="center" vertical="center" wrapText="1"/>
    </xf>
    <xf numFmtId="164" fontId="10" fillId="0" borderId="50" xfId="0" applyNumberFormat="1" applyFont="1" applyBorder="1" applyAlignment="1">
      <alignment horizontal="center" vertical="center" wrapText="1"/>
    </xf>
    <xf numFmtId="164" fontId="10" fillId="16" borderId="50" xfId="0" applyNumberFormat="1" applyFont="1" applyFill="1" applyBorder="1" applyAlignment="1">
      <alignment horizontal="left" vertical="center" wrapText="1"/>
    </xf>
    <xf numFmtId="174" fontId="12" fillId="0" borderId="68" xfId="40" applyNumberFormat="1" applyFont="1" applyBorder="1" applyAlignment="1">
      <alignment horizontal="left" vertical="center" wrapText="1" indent="1"/>
    </xf>
    <xf numFmtId="174" fontId="12" fillId="0" borderId="37" xfId="40" applyNumberFormat="1" applyFont="1" applyBorder="1" applyAlignment="1" applyProtection="1">
      <alignment horizontal="left" vertical="center" wrapText="1" indent="1"/>
      <protection locked="0"/>
    </xf>
    <xf numFmtId="174" fontId="12" fillId="0" borderId="37" xfId="40" applyNumberFormat="1" applyFont="1" applyBorder="1" applyAlignment="1" applyProtection="1">
      <alignment vertical="center" wrapText="1"/>
      <protection locked="0"/>
    </xf>
    <xf numFmtId="174" fontId="12" fillId="0" borderId="37" xfId="40" applyNumberFormat="1" applyFont="1" applyBorder="1" applyAlignment="1">
      <alignment horizontal="left" vertical="center" wrapText="1" indent="1"/>
    </xf>
    <xf numFmtId="174" fontId="12" fillId="0" borderId="69" xfId="40" applyNumberFormat="1" applyFont="1" applyBorder="1" applyAlignment="1">
      <alignment horizontal="left" vertical="center" wrapText="1" indent="1"/>
    </xf>
    <xf numFmtId="174" fontId="5" fillId="18" borderId="29" xfId="4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left" vertical="center" wrapText="1"/>
    </xf>
    <xf numFmtId="0" fontId="12" fillId="0" borderId="71" xfId="0" applyFont="1" applyBorder="1" applyAlignment="1" applyProtection="1">
      <alignment horizontal="left" vertical="center" wrapText="1"/>
      <protection locked="0"/>
    </xf>
    <xf numFmtId="0" fontId="12" fillId="0" borderId="71" xfId="0" applyFont="1" applyBorder="1" applyAlignment="1">
      <alignment horizontal="left" vertical="center" wrapText="1"/>
    </xf>
    <xf numFmtId="0" fontId="12" fillId="0" borderId="72" xfId="0" applyFont="1" applyBorder="1" applyAlignment="1">
      <alignment vertical="center" wrapText="1"/>
    </xf>
    <xf numFmtId="0" fontId="5" fillId="18" borderId="50" xfId="0" applyFont="1" applyFill="1" applyBorder="1" applyAlignment="1">
      <alignment horizontal="left" vertical="center" wrapText="1" indent="1"/>
    </xf>
    <xf numFmtId="164" fontId="0" fillId="0" borderId="71" xfId="0" applyNumberFormat="1" applyFont="1" applyBorder="1" applyAlignment="1" applyProtection="1">
      <alignment horizontal="left" vertical="center" wrapText="1"/>
      <protection locked="0"/>
    </xf>
    <xf numFmtId="164" fontId="0" fillId="0" borderId="71" xfId="0" applyNumberFormat="1" applyFont="1" applyBorder="1" applyAlignment="1" applyProtection="1">
      <alignment horizontal="center" vertical="center" wrapText="1"/>
      <protection locked="0"/>
    </xf>
    <xf numFmtId="164" fontId="0" fillId="0" borderId="72" xfId="0" applyNumberFormat="1" applyFont="1" applyBorder="1" applyAlignment="1" applyProtection="1">
      <alignment horizontal="center" vertical="center" wrapText="1"/>
      <protection locked="0"/>
    </xf>
    <xf numFmtId="164" fontId="2" fillId="16" borderId="50" xfId="0" applyNumberFormat="1" applyFont="1" applyFill="1" applyBorder="1" applyAlignment="1">
      <alignment horizontal="left" vertical="center" wrapText="1"/>
    </xf>
    <xf numFmtId="174" fontId="0" fillId="0" borderId="68" xfId="40" applyNumberFormat="1" applyFont="1" applyBorder="1" applyAlignment="1" applyProtection="1">
      <alignment horizontal="center" vertical="center" wrapText="1"/>
      <protection locked="0"/>
    </xf>
    <xf numFmtId="174" fontId="0" fillId="0" borderId="25" xfId="40" applyNumberFormat="1" applyFont="1" applyBorder="1" applyAlignment="1" applyProtection="1">
      <alignment horizontal="center" vertical="center" wrapText="1"/>
      <protection locked="0"/>
    </xf>
    <xf numFmtId="174" fontId="0" fillId="0" borderId="37" xfId="40" applyNumberFormat="1" applyFont="1" applyBorder="1" applyAlignment="1" applyProtection="1">
      <alignment horizontal="center" vertical="center" wrapText="1"/>
      <protection locked="0"/>
    </xf>
    <xf numFmtId="174" fontId="0" fillId="0" borderId="24" xfId="40" applyNumberFormat="1" applyFont="1" applyBorder="1" applyAlignment="1" applyProtection="1">
      <alignment horizontal="center" vertical="center" wrapText="1"/>
      <protection locked="0"/>
    </xf>
    <xf numFmtId="174" fontId="0" fillId="0" borderId="69" xfId="40" applyNumberFormat="1" applyFont="1" applyBorder="1" applyAlignment="1" applyProtection="1">
      <alignment horizontal="center" vertical="center" wrapText="1"/>
      <protection locked="0"/>
    </xf>
    <xf numFmtId="174" fontId="0" fillId="0" borderId="27" xfId="40" applyNumberFormat="1" applyFont="1" applyBorder="1" applyAlignment="1" applyProtection="1">
      <alignment horizontal="center" vertical="center" wrapText="1"/>
      <protection locked="0"/>
    </xf>
    <xf numFmtId="174" fontId="0" fillId="0" borderId="61" xfId="40" applyNumberFormat="1" applyFont="1" applyBorder="1" applyAlignment="1" applyProtection="1">
      <alignment horizontal="center" vertical="center" wrapText="1"/>
      <protection locked="0"/>
    </xf>
    <xf numFmtId="174" fontId="0" fillId="0" borderId="58" xfId="40" applyNumberFormat="1" applyFont="1" applyBorder="1" applyAlignment="1" applyProtection="1">
      <alignment horizontal="center" vertical="center" wrapText="1"/>
      <protection locked="0"/>
    </xf>
    <xf numFmtId="174" fontId="0" fillId="0" borderId="63" xfId="40" applyNumberFormat="1" applyFont="1" applyBorder="1" applyAlignment="1" applyProtection="1">
      <alignment horizontal="center" vertical="center" wrapText="1"/>
      <protection locked="0"/>
    </xf>
    <xf numFmtId="174" fontId="2" fillId="16" borderId="29" xfId="40" applyNumberFormat="1" applyFont="1" applyFill="1" applyBorder="1" applyAlignment="1" applyProtection="1">
      <alignment horizontal="center" vertical="center" wrapText="1"/>
      <protection/>
    </xf>
    <xf numFmtId="174" fontId="2" fillId="16" borderId="10" xfId="40" applyNumberFormat="1" applyFont="1" applyFill="1" applyBorder="1" applyAlignment="1" applyProtection="1">
      <alignment horizontal="center" vertical="center" wrapText="1"/>
      <protection/>
    </xf>
    <xf numFmtId="174" fontId="2" fillId="16" borderId="12" xfId="40" applyNumberFormat="1" applyFont="1" applyFill="1" applyBorder="1" applyAlignment="1" applyProtection="1">
      <alignment horizontal="center" vertical="center" wrapText="1"/>
      <protection/>
    </xf>
    <xf numFmtId="174" fontId="23" fillId="0" borderId="24" xfId="40" applyNumberFormat="1" applyFont="1" applyBorder="1" applyAlignment="1" applyProtection="1">
      <alignment horizontal="center" vertical="center" wrapText="1"/>
      <protection locked="0"/>
    </xf>
    <xf numFmtId="174" fontId="23" fillId="0" borderId="58" xfId="40" applyNumberFormat="1" applyFont="1" applyBorder="1" applyAlignment="1" applyProtection="1">
      <alignment horizontal="center" vertical="center" wrapText="1"/>
      <protection locked="0"/>
    </xf>
    <xf numFmtId="174" fontId="23" fillId="16" borderId="58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2" fillId="0" borderId="14" xfId="0" applyFont="1" applyBorder="1" applyAlignment="1" applyProtection="1">
      <alignment horizontal="left" vertical="center" wrapText="1" indent="1"/>
      <protection locked="0"/>
    </xf>
    <xf numFmtId="0" fontId="5" fillId="18" borderId="11" xfId="0" applyFont="1" applyFill="1" applyBorder="1" applyAlignment="1">
      <alignment horizontal="left" vertical="center" wrapText="1" indent="1"/>
    </xf>
    <xf numFmtId="164" fontId="5" fillId="18" borderId="12" xfId="0" applyNumberFormat="1" applyFont="1" applyFill="1" applyBorder="1" applyAlignment="1">
      <alignment vertical="center" wrapText="1"/>
    </xf>
    <xf numFmtId="164" fontId="24" fillId="0" borderId="0" xfId="0" applyNumberFormat="1" applyFont="1" applyAlignment="1">
      <alignment vertical="center"/>
    </xf>
    <xf numFmtId="164" fontId="24" fillId="0" borderId="73" xfId="0" applyNumberFormat="1" applyFont="1" applyBorder="1" applyAlignment="1">
      <alignment horizontal="center" vertical="center"/>
    </xf>
    <xf numFmtId="164" fontId="24" fillId="0" borderId="54" xfId="0" applyNumberFormat="1" applyFont="1" applyBorder="1" applyAlignment="1">
      <alignment horizontal="center" vertical="center"/>
    </xf>
    <xf numFmtId="164" fontId="24" fillId="0" borderId="45" xfId="0" applyNumberFormat="1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 wrapText="1"/>
    </xf>
    <xf numFmtId="164" fontId="14" fillId="0" borderId="50" xfId="0" applyNumberFormat="1" applyFont="1" applyBorder="1" applyAlignment="1">
      <alignment horizontal="center" vertical="center" wrapText="1"/>
    </xf>
    <xf numFmtId="164" fontId="14" fillId="0" borderId="53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74" xfId="0" applyNumberFormat="1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5" fillId="0" borderId="50" xfId="0" applyNumberFormat="1" applyFont="1" applyBorder="1" applyAlignment="1">
      <alignment horizontal="left" vertical="center" wrapText="1" indent="1"/>
    </xf>
    <xf numFmtId="164" fontId="12" fillId="21" borderId="10" xfId="0" applyNumberFormat="1" applyFont="1" applyFill="1" applyBorder="1" applyAlignment="1" applyProtection="1">
      <alignment vertical="center" wrapText="1"/>
      <protection/>
    </xf>
    <xf numFmtId="164" fontId="12" fillId="18" borderId="50" xfId="0" applyNumberFormat="1" applyFont="1" applyFill="1" applyBorder="1" applyAlignment="1" applyProtection="1">
      <alignment vertical="center" wrapText="1"/>
      <protection/>
    </xf>
    <xf numFmtId="164" fontId="12" fillId="18" borderId="11" xfId="0" applyNumberFormat="1" applyFont="1" applyFill="1" applyBorder="1" applyAlignment="1" applyProtection="1">
      <alignment vertical="center" wrapText="1"/>
      <protection/>
    </xf>
    <xf numFmtId="164" fontId="12" fillId="18" borderId="10" xfId="0" applyNumberFormat="1" applyFont="1" applyFill="1" applyBorder="1" applyAlignment="1" applyProtection="1">
      <alignment vertical="center" wrapText="1"/>
      <protection/>
    </xf>
    <xf numFmtId="164" fontId="12" fillId="18" borderId="12" xfId="0" applyNumberFormat="1" applyFont="1" applyFill="1" applyBorder="1" applyAlignment="1" applyProtection="1">
      <alignment vertical="center" wrapText="1"/>
      <protection/>
    </xf>
    <xf numFmtId="164" fontId="12" fillId="18" borderId="50" xfId="0" applyNumberFormat="1" applyFont="1" applyFill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2" fillId="0" borderId="71" xfId="0" applyNumberFormat="1" applyFont="1" applyBorder="1" applyAlignment="1" applyProtection="1">
      <alignment horizontal="left" vertical="center" wrapText="1" indent="1"/>
      <protection locked="0"/>
    </xf>
    <xf numFmtId="165" fontId="12" fillId="0" borderId="24" xfId="0" applyNumberFormat="1" applyFont="1" applyBorder="1" applyAlignment="1" applyProtection="1">
      <alignment vertical="center" wrapText="1"/>
      <protection locked="0"/>
    </xf>
    <xf numFmtId="164" fontId="12" fillId="0" borderId="71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vertical="center" wrapText="1"/>
      <protection locked="0"/>
    </xf>
    <xf numFmtId="164" fontId="12" fillId="0" borderId="24" xfId="0" applyNumberFormat="1" applyFont="1" applyBorder="1" applyAlignment="1" applyProtection="1">
      <alignment vertical="center" wrapText="1"/>
      <protection locked="0"/>
    </xf>
    <xf numFmtId="164" fontId="12" fillId="0" borderId="58" xfId="0" applyNumberFormat="1" applyFont="1" applyBorder="1" applyAlignment="1" applyProtection="1">
      <alignment vertical="center" wrapText="1"/>
      <protection locked="0"/>
    </xf>
    <xf numFmtId="164" fontId="12" fillId="18" borderId="71" xfId="0" applyNumberFormat="1" applyFont="1" applyFill="1" applyBorder="1" applyAlignment="1">
      <alignment vertical="center" wrapText="1"/>
    </xf>
    <xf numFmtId="164" fontId="5" fillId="0" borderId="50" xfId="0" applyNumberFormat="1" applyFont="1" applyBorder="1" applyAlignment="1" applyProtection="1">
      <alignment horizontal="left" vertical="center" wrapText="1" indent="1"/>
      <protection locked="0"/>
    </xf>
    <xf numFmtId="164" fontId="12" fillId="18" borderId="33" xfId="0" applyNumberFormat="1" applyFont="1" applyFill="1" applyBorder="1" applyAlignment="1" applyProtection="1">
      <alignment vertical="center" wrapText="1"/>
      <protection/>
    </xf>
    <xf numFmtId="164" fontId="12" fillId="18" borderId="53" xfId="0" applyNumberFormat="1" applyFont="1" applyFill="1" applyBorder="1" applyAlignment="1" applyProtection="1">
      <alignment vertical="center" wrapText="1"/>
      <protection/>
    </xf>
    <xf numFmtId="164" fontId="12" fillId="0" borderId="71" xfId="0" applyNumberFormat="1" applyFont="1" applyBorder="1" applyAlignment="1">
      <alignment horizontal="left" vertical="center" wrapText="1" indent="1"/>
    </xf>
    <xf numFmtId="164" fontId="12" fillId="21" borderId="53" xfId="0" applyNumberFormat="1" applyFont="1" applyFill="1" applyBorder="1" applyAlignment="1" applyProtection="1">
      <alignment vertical="center" wrapText="1"/>
      <protection/>
    </xf>
    <xf numFmtId="164" fontId="5" fillId="0" borderId="39" xfId="0" applyNumberFormat="1" applyFont="1" applyBorder="1" applyAlignment="1">
      <alignment horizontal="centerContinuous" vertical="center"/>
    </xf>
    <xf numFmtId="164" fontId="5" fillId="0" borderId="75" xfId="0" applyNumberFormat="1" applyFont="1" applyBorder="1" applyAlignment="1">
      <alignment horizontal="centerContinuous" vertical="center"/>
    </xf>
    <xf numFmtId="164" fontId="5" fillId="0" borderId="76" xfId="0" applyNumberFormat="1" applyFont="1" applyBorder="1" applyAlignment="1">
      <alignment horizontal="centerContinuous" vertical="center"/>
    </xf>
    <xf numFmtId="164" fontId="5" fillId="0" borderId="73" xfId="0" applyNumberFormat="1" applyFont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164" fontId="5" fillId="0" borderId="5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2" fillId="20" borderId="50" xfId="0" applyNumberFormat="1" applyFont="1" applyFill="1" applyBorder="1" applyAlignment="1">
      <alignment vertical="center" wrapText="1"/>
    </xf>
    <xf numFmtId="164" fontId="12" fillId="20" borderId="29" xfId="0" applyNumberFormat="1" applyFont="1" applyFill="1" applyBorder="1" applyAlignment="1">
      <alignment vertical="center" wrapText="1"/>
    </xf>
    <xf numFmtId="164" fontId="5" fillId="18" borderId="11" xfId="0" applyNumberFormat="1" applyFont="1" applyFill="1" applyBorder="1" applyAlignment="1" applyProtection="1">
      <alignment vertical="center" wrapText="1"/>
      <protection/>
    </xf>
    <xf numFmtId="164" fontId="5" fillId="18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12" fillId="0" borderId="71" xfId="0" applyNumberFormat="1" applyFont="1" applyBorder="1" applyAlignment="1" applyProtection="1">
      <alignment vertical="center" wrapText="1"/>
      <protection locked="0"/>
    </xf>
    <xf numFmtId="164" fontId="5" fillId="18" borderId="10" xfId="0" applyNumberFormat="1" applyFont="1" applyFill="1" applyBorder="1" applyAlignment="1" applyProtection="1">
      <alignment vertical="center" wrapText="1"/>
      <protection/>
    </xf>
    <xf numFmtId="164" fontId="5" fillId="18" borderId="12" xfId="0" applyNumberFormat="1" applyFont="1" applyFill="1" applyBorder="1" applyAlignment="1" applyProtection="1">
      <alignment vertical="center" wrapText="1"/>
      <protection/>
    </xf>
    <xf numFmtId="164" fontId="5" fillId="18" borderId="11" xfId="0" applyNumberFormat="1" applyFont="1" applyFill="1" applyBorder="1" applyAlignment="1">
      <alignment vertical="center" wrapText="1"/>
    </xf>
    <xf numFmtId="0" fontId="22" fillId="0" borderId="0" xfId="57" applyFont="1" applyFill="1" applyAlignment="1" applyProtection="1">
      <alignment horizontal="centerContinuous" vertical="center"/>
      <protection locked="0"/>
    </xf>
    <xf numFmtId="0" fontId="4" fillId="0" borderId="0" xfId="57" applyFont="1" applyFill="1" applyAlignment="1">
      <alignment horizontal="centerContinuous"/>
      <protection/>
    </xf>
    <xf numFmtId="0" fontId="4" fillId="0" borderId="0" xfId="57" applyFont="1" applyFill="1" applyAlignment="1">
      <alignment horizontal="centerContinuous" vertical="top"/>
      <protection/>
    </xf>
    <xf numFmtId="0" fontId="26" fillId="0" borderId="0" xfId="57" applyFont="1" applyFill="1">
      <alignment/>
      <protection/>
    </xf>
    <xf numFmtId="0" fontId="4" fillId="0" borderId="0" xfId="57" applyFont="1" applyAlignment="1">
      <alignment horizontal="centerContinuous"/>
      <protection/>
    </xf>
    <xf numFmtId="0" fontId="1" fillId="0" borderId="0" xfId="57" applyFont="1" applyAlignment="1">
      <alignment horizontal="centerContinuous"/>
      <protection/>
    </xf>
    <xf numFmtId="0" fontId="27" fillId="0" borderId="0" xfId="57" applyFont="1">
      <alignment/>
      <protection/>
    </xf>
    <xf numFmtId="0" fontId="26" fillId="0" borderId="0" xfId="57" applyFont="1">
      <alignment/>
      <protection/>
    </xf>
    <xf numFmtId="0" fontId="0" fillId="0" borderId="0" xfId="57" applyFont="1">
      <alignment/>
      <protection/>
    </xf>
    <xf numFmtId="0" fontId="3" fillId="0" borderId="0" xfId="57" applyFont="1" applyAlignment="1">
      <alignment horizontal="right"/>
      <protection/>
    </xf>
    <xf numFmtId="0" fontId="2" fillId="0" borderId="77" xfId="57" applyFont="1" applyBorder="1" applyAlignment="1" quotePrefix="1">
      <alignment horizontal="center" vertical="center" wrapText="1"/>
      <protection/>
    </xf>
    <xf numFmtId="0" fontId="2" fillId="0" borderId="78" xfId="57" applyFont="1" applyBorder="1" applyAlignment="1">
      <alignment horizontal="center" vertical="center"/>
      <protection/>
    </xf>
    <xf numFmtId="0" fontId="2" fillId="0" borderId="79" xfId="57" applyFont="1" applyBorder="1" applyAlignment="1">
      <alignment horizontal="center" vertical="center" wrapText="1"/>
      <protection/>
    </xf>
    <xf numFmtId="0" fontId="25" fillId="0" borderId="0" xfId="57">
      <alignment/>
      <protection/>
    </xf>
    <xf numFmtId="181" fontId="0" fillId="0" borderId="80" xfId="57" applyNumberFormat="1" applyFont="1" applyBorder="1" applyAlignment="1">
      <alignment horizontal="center" vertical="center"/>
      <protection/>
    </xf>
    <xf numFmtId="0" fontId="0" fillId="0" borderId="58" xfId="57" applyFont="1" applyBorder="1" applyAlignment="1">
      <alignment horizontal="left" vertical="center" wrapText="1" indent="1"/>
      <protection/>
    </xf>
    <xf numFmtId="184" fontId="0" fillId="0" borderId="81" xfId="57" applyNumberFormat="1" applyFont="1" applyBorder="1" applyAlignment="1" applyProtection="1">
      <alignment horizontal="right" vertical="center"/>
      <protection locked="0"/>
    </xf>
    <xf numFmtId="0" fontId="25" fillId="0" borderId="0" xfId="57" applyAlignment="1">
      <alignment vertical="center"/>
      <protection/>
    </xf>
    <xf numFmtId="181" fontId="0" fillId="0" borderId="82" xfId="57" applyNumberFormat="1" applyFont="1" applyBorder="1" applyAlignment="1">
      <alignment horizontal="center" vertical="center"/>
      <protection/>
    </xf>
    <xf numFmtId="0" fontId="0" fillId="0" borderId="58" xfId="57" applyFont="1" applyBorder="1" applyAlignment="1" quotePrefix="1">
      <alignment horizontal="left" vertical="center" wrapText="1" indent="1"/>
      <protection/>
    </xf>
    <xf numFmtId="181" fontId="2" fillId="7" borderId="82" xfId="57" applyNumberFormat="1" applyFont="1" applyFill="1" applyBorder="1" applyAlignment="1">
      <alignment horizontal="center" vertical="center"/>
      <protection/>
    </xf>
    <xf numFmtId="0" fontId="2" fillId="7" borderId="58" xfId="57" applyFont="1" applyFill="1" applyBorder="1" applyAlignment="1" quotePrefix="1">
      <alignment horizontal="left" vertical="center" wrapText="1" indent="1"/>
      <protection/>
    </xf>
    <xf numFmtId="184" fontId="2" fillId="7" borderId="81" xfId="57" applyNumberFormat="1" applyFont="1" applyFill="1" applyBorder="1" applyAlignment="1" applyProtection="1">
      <alignment horizontal="right" vertical="center"/>
      <protection locked="0"/>
    </xf>
    <xf numFmtId="184" fontId="0" fillId="0" borderId="81" xfId="57" applyNumberFormat="1" applyFont="1" applyFill="1" applyBorder="1" applyAlignment="1" applyProtection="1">
      <alignment horizontal="right" vertical="center"/>
      <protection locked="0"/>
    </xf>
    <xf numFmtId="181" fontId="2" fillId="7" borderId="82" xfId="57" applyNumberFormat="1" applyFont="1" applyFill="1" applyBorder="1" applyAlignment="1">
      <alignment horizontal="center" vertical="center"/>
      <protection/>
    </xf>
    <xf numFmtId="0" fontId="2" fillId="7" borderId="58" xfId="57" applyFont="1" applyFill="1" applyBorder="1" applyAlignment="1" quotePrefix="1">
      <alignment horizontal="left" vertical="center" wrapText="1" indent="1"/>
      <protection/>
    </xf>
    <xf numFmtId="184" fontId="2" fillId="7" borderId="81" xfId="57" applyNumberFormat="1" applyFont="1" applyFill="1" applyBorder="1" applyAlignment="1" applyProtection="1">
      <alignment horizontal="right" vertical="center"/>
      <protection/>
    </xf>
    <xf numFmtId="0" fontId="28" fillId="0" borderId="0" xfId="57" applyFont="1" applyFill="1" applyAlignment="1">
      <alignment vertical="center"/>
      <protection/>
    </xf>
    <xf numFmtId="181" fontId="2" fillId="18" borderId="82" xfId="57" applyNumberFormat="1" applyFont="1" applyFill="1" applyBorder="1" applyAlignment="1">
      <alignment horizontal="center" vertical="center"/>
      <protection/>
    </xf>
    <xf numFmtId="0" fontId="2" fillId="18" borderId="58" xfId="57" applyFont="1" applyFill="1" applyBorder="1" applyAlignment="1" quotePrefix="1">
      <alignment horizontal="left" vertical="center" wrapText="1" indent="1"/>
      <protection/>
    </xf>
    <xf numFmtId="184" fontId="2" fillId="18" borderId="81" xfId="57" applyNumberFormat="1" applyFont="1" applyFill="1" applyBorder="1" applyAlignment="1" applyProtection="1">
      <alignment horizontal="right" vertical="center"/>
      <protection locked="0"/>
    </xf>
    <xf numFmtId="0" fontId="28" fillId="0" borderId="0" xfId="57" applyFont="1" applyAlignment="1">
      <alignment vertical="center"/>
      <protection/>
    </xf>
    <xf numFmtId="215" fontId="0" fillId="0" borderId="81" xfId="57" applyNumberFormat="1" applyFont="1" applyBorder="1" applyAlignment="1" applyProtection="1">
      <alignment horizontal="right" vertical="center"/>
      <protection locked="0"/>
    </xf>
    <xf numFmtId="181" fontId="0" fillId="7" borderId="82" xfId="57" applyNumberFormat="1" applyFont="1" applyFill="1" applyBorder="1" applyAlignment="1">
      <alignment horizontal="center" vertical="center"/>
      <protection/>
    </xf>
    <xf numFmtId="0" fontId="0" fillId="7" borderId="58" xfId="57" applyFont="1" applyFill="1" applyBorder="1" applyAlignment="1">
      <alignment horizontal="left" vertical="center" wrapText="1" indent="1"/>
      <protection/>
    </xf>
    <xf numFmtId="215" fontId="0" fillId="7" borderId="81" xfId="57" applyNumberFormat="1" applyFont="1" applyFill="1" applyBorder="1" applyAlignment="1" applyProtection="1">
      <alignment horizontal="right" vertical="center"/>
      <protection locked="0"/>
    </xf>
    <xf numFmtId="215" fontId="2" fillId="18" borderId="81" xfId="57" applyNumberFormat="1" applyFont="1" applyFill="1" applyBorder="1" applyAlignment="1" applyProtection="1">
      <alignment horizontal="right" vertical="center"/>
      <protection locked="0"/>
    </xf>
    <xf numFmtId="181" fontId="4" fillId="18" borderId="82" xfId="57" applyNumberFormat="1" applyFont="1" applyFill="1" applyBorder="1" applyAlignment="1">
      <alignment horizontal="center" vertical="center"/>
      <protection/>
    </xf>
    <xf numFmtId="0" fontId="4" fillId="18" borderId="58" xfId="57" applyFont="1" applyFill="1" applyBorder="1" applyAlignment="1" quotePrefix="1">
      <alignment horizontal="left" vertical="center" wrapText="1" indent="1"/>
      <protection/>
    </xf>
    <xf numFmtId="215" fontId="4" fillId="18" borderId="81" xfId="57" applyNumberFormat="1" applyFont="1" applyFill="1" applyBorder="1" applyAlignment="1" applyProtection="1">
      <alignment horizontal="right" vertical="center"/>
      <protection locked="0"/>
    </xf>
    <xf numFmtId="0" fontId="29" fillId="0" borderId="0" xfId="57" applyFont="1" applyAlignment="1">
      <alignment vertical="center"/>
      <protection/>
    </xf>
    <xf numFmtId="181" fontId="4" fillId="16" borderId="82" xfId="57" applyNumberFormat="1" applyFont="1" applyFill="1" applyBorder="1" applyAlignment="1">
      <alignment horizontal="center" vertical="center"/>
      <protection/>
    </xf>
    <xf numFmtId="0" fontId="4" fillId="16" borderId="58" xfId="57" applyFont="1" applyFill="1" applyBorder="1" applyAlignment="1" quotePrefix="1">
      <alignment horizontal="left" vertical="center" wrapText="1" indent="1"/>
      <protection/>
    </xf>
    <xf numFmtId="215" fontId="4" fillId="16" borderId="81" xfId="57" applyNumberFormat="1" applyFont="1" applyFill="1" applyBorder="1" applyAlignment="1" applyProtection="1">
      <alignment horizontal="right" vertical="center"/>
      <protection locked="0"/>
    </xf>
    <xf numFmtId="181" fontId="24" fillId="18" borderId="82" xfId="57" applyNumberFormat="1" applyFont="1" applyFill="1" applyBorder="1" applyAlignment="1">
      <alignment horizontal="center" vertical="center"/>
      <protection/>
    </xf>
    <xf numFmtId="0" fontId="24" fillId="18" borderId="58" xfId="57" applyFont="1" applyFill="1" applyBorder="1" applyAlignment="1" quotePrefix="1">
      <alignment horizontal="left" vertical="center" wrapText="1" indent="1"/>
      <protection/>
    </xf>
    <xf numFmtId="184" fontId="24" fillId="18" borderId="81" xfId="57" applyNumberFormat="1" applyFont="1" applyFill="1" applyBorder="1" applyAlignment="1">
      <alignment horizontal="right" vertical="center"/>
      <protection/>
    </xf>
    <xf numFmtId="0" fontId="30" fillId="0" borderId="0" xfId="57" applyFont="1">
      <alignment/>
      <protection/>
    </xf>
    <xf numFmtId="181" fontId="4" fillId="16" borderId="83" xfId="57" applyNumberFormat="1" applyFont="1" applyFill="1" applyBorder="1" applyAlignment="1">
      <alignment horizontal="center" vertical="center"/>
      <protection/>
    </xf>
    <xf numFmtId="0" fontId="4" fillId="16" borderId="63" xfId="57" applyFont="1" applyFill="1" applyBorder="1" applyAlignment="1" quotePrefix="1">
      <alignment horizontal="left" vertical="center" wrapText="1" indent="1"/>
      <protection/>
    </xf>
    <xf numFmtId="215" fontId="4" fillId="16" borderId="84" xfId="57" applyNumberFormat="1" applyFont="1" applyFill="1" applyBorder="1" applyAlignment="1">
      <alignment horizontal="right" vertical="center"/>
      <protection/>
    </xf>
    <xf numFmtId="181" fontId="4" fillId="18" borderId="85" xfId="57" applyNumberFormat="1" applyFont="1" applyFill="1" applyBorder="1" applyAlignment="1">
      <alignment horizontal="center" vertical="center"/>
      <protection/>
    </xf>
    <xf numFmtId="0" fontId="4" fillId="18" borderId="86" xfId="57" applyFont="1" applyFill="1" applyBorder="1" applyAlignment="1">
      <alignment horizontal="left" vertical="center" wrapText="1" indent="1"/>
      <protection/>
    </xf>
    <xf numFmtId="215" fontId="4" fillId="18" borderId="87" xfId="57" applyNumberFormat="1" applyFont="1" applyFill="1" applyBorder="1" applyAlignment="1" applyProtection="1">
      <alignment horizontal="right" vertical="center"/>
      <protection locked="0"/>
    </xf>
    <xf numFmtId="0" fontId="28" fillId="0" borderId="0" xfId="57" applyFont="1">
      <alignment/>
      <protection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4" fontId="9" fillId="0" borderId="10" xfId="40" applyNumberFormat="1" applyFont="1" applyBorder="1" applyAlignment="1">
      <alignment horizontal="center" vertical="center"/>
    </xf>
    <xf numFmtId="174" fontId="9" fillId="0" borderId="12" xfId="4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4" fontId="23" fillId="0" borderId="0" xfId="40" applyNumberFormat="1" applyFont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174" fontId="23" fillId="0" borderId="26" xfId="40" applyNumberFormat="1" applyFont="1" applyBorder="1" applyAlignment="1">
      <alignment vertical="center"/>
    </xf>
    <xf numFmtId="174" fontId="23" fillId="0" borderId="43" xfId="40" applyNumberFormat="1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174" fontId="23" fillId="0" borderId="89" xfId="40" applyNumberFormat="1" applyFont="1" applyBorder="1" applyAlignment="1">
      <alignment vertical="center"/>
    </xf>
    <xf numFmtId="174" fontId="23" fillId="0" borderId="90" xfId="4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74" fontId="10" fillId="0" borderId="19" xfId="40" applyNumberFormat="1" applyFont="1" applyBorder="1" applyAlignment="1">
      <alignment vertical="center"/>
    </xf>
    <xf numFmtId="174" fontId="10" fillId="0" borderId="60" xfId="4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174" fontId="23" fillId="0" borderId="24" xfId="40" applyNumberFormat="1" applyFont="1" applyBorder="1" applyAlignment="1">
      <alignment vertical="center"/>
    </xf>
    <xf numFmtId="174" fontId="23" fillId="0" borderId="58" xfId="4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174" fontId="23" fillId="0" borderId="27" xfId="40" applyNumberFormat="1" applyFont="1" applyBorder="1" applyAlignment="1">
      <alignment vertical="center"/>
    </xf>
    <xf numFmtId="174" fontId="23" fillId="0" borderId="63" xfId="4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4" fontId="10" fillId="0" borderId="10" xfId="40" applyNumberFormat="1" applyFont="1" applyBorder="1" applyAlignment="1">
      <alignment vertical="center"/>
    </xf>
    <xf numFmtId="174" fontId="10" fillId="0" borderId="12" xfId="40" applyNumberFormat="1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174" fontId="23" fillId="0" borderId="25" xfId="40" applyNumberFormat="1" applyFont="1" applyBorder="1" applyAlignment="1">
      <alignment vertical="center"/>
    </xf>
    <xf numFmtId="174" fontId="23" fillId="0" borderId="61" xfId="40" applyNumberFormat="1" applyFont="1" applyBorder="1" applyAlignment="1">
      <alignment vertical="center"/>
    </xf>
    <xf numFmtId="174" fontId="23" fillId="0" borderId="24" xfId="40" applyNumberFormat="1" applyFont="1" applyBorder="1" applyAlignment="1">
      <alignment horizontal="right" vertical="center"/>
    </xf>
    <xf numFmtId="174" fontId="23" fillId="0" borderId="27" xfId="4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4" fontId="23" fillId="0" borderId="0" xfId="4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4" fontId="9" fillId="0" borderId="10" xfId="40" applyNumberFormat="1" applyFont="1" applyFill="1" applyBorder="1" applyAlignment="1">
      <alignment vertical="center"/>
    </xf>
    <xf numFmtId="174" fontId="9" fillId="0" borderId="12" xfId="4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174" fontId="10" fillId="0" borderId="0" xfId="4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74" fontId="10" fillId="0" borderId="0" xfId="40" applyNumberFormat="1" applyFont="1" applyAlignment="1">
      <alignment vertical="center"/>
    </xf>
    <xf numFmtId="0" fontId="31" fillId="0" borderId="14" xfId="0" applyFont="1" applyBorder="1" applyAlignment="1">
      <alignment vertical="center"/>
    </xf>
    <xf numFmtId="174" fontId="31" fillId="0" borderId="24" xfId="40" applyNumberFormat="1" applyFont="1" applyBorder="1" applyAlignment="1">
      <alignment vertical="center"/>
    </xf>
    <xf numFmtId="174" fontId="31" fillId="0" borderId="58" xfId="40" applyNumberFormat="1" applyFont="1" applyBorder="1" applyAlignment="1">
      <alignment vertical="center"/>
    </xf>
    <xf numFmtId="0" fontId="12" fillId="0" borderId="21" xfId="0" applyFont="1" applyBorder="1" applyAlignment="1" applyProtection="1">
      <alignment horizontal="left" vertical="center" wrapText="1" indent="1"/>
      <protection locked="0"/>
    </xf>
    <xf numFmtId="174" fontId="0" fillId="0" borderId="61" xfId="40" applyNumberFormat="1" applyFont="1" applyBorder="1" applyAlignment="1">
      <alignment vertical="center" wrapText="1"/>
    </xf>
    <xf numFmtId="174" fontId="0" fillId="0" borderId="58" xfId="40" applyNumberFormat="1" applyFont="1" applyBorder="1" applyAlignment="1">
      <alignment vertical="center" wrapText="1"/>
    </xf>
    <xf numFmtId="174" fontId="5" fillId="18" borderId="53" xfId="40" applyNumberFormat="1" applyFont="1" applyFill="1" applyBorder="1" applyAlignment="1">
      <alignment vertical="center" wrapText="1"/>
    </xf>
    <xf numFmtId="174" fontId="5" fillId="18" borderId="12" xfId="40" applyNumberFormat="1" applyFont="1" applyFill="1" applyBorder="1" applyAlignment="1">
      <alignment vertical="center" wrapText="1"/>
    </xf>
    <xf numFmtId="164" fontId="0" fillId="0" borderId="70" xfId="0" applyNumberFormat="1" applyBorder="1" applyAlignment="1" applyProtection="1">
      <alignment horizontal="left" vertical="center" wrapText="1"/>
      <protection locked="0"/>
    </xf>
    <xf numFmtId="164" fontId="0" fillId="0" borderId="71" xfId="0" applyNumberFormat="1" applyBorder="1" applyAlignment="1" applyProtection="1">
      <alignment horizontal="left" vertical="center" wrapText="1"/>
      <protection locked="0"/>
    </xf>
    <xf numFmtId="0" fontId="31" fillId="0" borderId="91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92" xfId="0" applyFont="1" applyBorder="1" applyAlignment="1">
      <alignment vertical="center"/>
    </xf>
    <xf numFmtId="164" fontId="23" fillId="0" borderId="36" xfId="0" applyNumberFormat="1" applyFont="1" applyBorder="1" applyAlignment="1" applyProtection="1">
      <alignment horizontal="left" vertical="center" wrapText="1"/>
      <protection locked="0"/>
    </xf>
    <xf numFmtId="164" fontId="23" fillId="0" borderId="92" xfId="0" applyNumberFormat="1" applyFont="1" applyBorder="1" applyAlignment="1" applyProtection="1">
      <alignment horizontal="left" vertical="center" wrapText="1"/>
      <protection locked="0"/>
    </xf>
    <xf numFmtId="174" fontId="23" fillId="0" borderId="26" xfId="40" applyNumberFormat="1" applyFont="1" applyBorder="1" applyAlignment="1" applyProtection="1">
      <alignment horizontal="center" vertical="center" wrapText="1"/>
      <protection locked="0"/>
    </xf>
    <xf numFmtId="174" fontId="23" fillId="0" borderId="43" xfId="40" applyNumberFormat="1" applyFont="1" applyBorder="1" applyAlignment="1" applyProtection="1">
      <alignment horizontal="center" vertical="center" wrapText="1"/>
      <protection locked="0"/>
    </xf>
    <xf numFmtId="174" fontId="23" fillId="0" borderId="14" xfId="40" applyNumberFormat="1" applyFont="1" applyBorder="1" applyAlignment="1" applyProtection="1">
      <alignment horizontal="center" vertical="center" wrapText="1"/>
      <protection locked="0"/>
    </xf>
    <xf numFmtId="174" fontId="23" fillId="0" borderId="17" xfId="40" applyNumberFormat="1" applyFont="1" applyBorder="1" applyAlignment="1" applyProtection="1">
      <alignment horizontal="center" vertical="center" wrapText="1"/>
      <protection locked="0"/>
    </xf>
    <xf numFmtId="174" fontId="23" fillId="0" borderId="31" xfId="40" applyNumberFormat="1" applyFont="1" applyBorder="1" applyAlignment="1" applyProtection="1">
      <alignment horizontal="center" vertical="center" wrapText="1"/>
      <protection locked="0"/>
    </xf>
    <xf numFmtId="174" fontId="23" fillId="0" borderId="45" xfId="40" applyNumberFormat="1" applyFont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74" fontId="10" fillId="0" borderId="93" xfId="40" applyNumberFormat="1" applyFont="1" applyBorder="1" applyAlignment="1" applyProtection="1">
      <alignment horizontal="center" vertical="center" wrapText="1"/>
      <protection locked="0"/>
    </xf>
    <xf numFmtId="174" fontId="10" fillId="0" borderId="40" xfId="40" applyNumberFormat="1" applyFont="1" applyBorder="1" applyAlignment="1" applyProtection="1">
      <alignment horizontal="center" vertical="center" wrapText="1"/>
      <protection locked="0"/>
    </xf>
    <xf numFmtId="174" fontId="31" fillId="0" borderId="16" xfId="40" applyNumberFormat="1" applyFont="1" applyBorder="1" applyAlignment="1">
      <alignment vertical="center"/>
    </xf>
    <xf numFmtId="174" fontId="31" fillId="0" borderId="14" xfId="40" applyNumberFormat="1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174" fontId="15" fillId="18" borderId="25" xfId="40" applyNumberFormat="1" applyFont="1" applyFill="1" applyBorder="1" applyAlignment="1" applyProtection="1">
      <alignment horizontal="center" vertical="center" wrapText="1"/>
      <protection/>
    </xf>
    <xf numFmtId="174" fontId="12" fillId="0" borderId="24" xfId="40" applyNumberFormat="1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vertical="center" wrapText="1"/>
    </xf>
    <xf numFmtId="0" fontId="12" fillId="18" borderId="24" xfId="0" applyFont="1" applyFill="1" applyBorder="1" applyAlignment="1">
      <alignment horizontal="center" vertical="center" wrapText="1"/>
    </xf>
    <xf numFmtId="0" fontId="15" fillId="18" borderId="24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174" fontId="0" fillId="0" borderId="24" xfId="40" applyNumberFormat="1" applyFont="1" applyBorder="1" applyAlignment="1">
      <alignment horizontal="center" vertical="center" wrapText="1"/>
    </xf>
    <xf numFmtId="0" fontId="15" fillId="18" borderId="64" xfId="0" applyFont="1" applyFill="1" applyBorder="1" applyAlignment="1">
      <alignment horizontal="left" vertical="center" wrapText="1" indent="1"/>
    </xf>
    <xf numFmtId="174" fontId="15" fillId="18" borderId="22" xfId="40" applyNumberFormat="1" applyFont="1" applyFill="1" applyBorder="1" applyAlignment="1" applyProtection="1">
      <alignment horizontal="center" vertical="center" wrapText="1"/>
      <protection/>
    </xf>
    <xf numFmtId="0" fontId="15" fillId="18" borderId="28" xfId="0" applyFont="1" applyFill="1" applyBorder="1" applyAlignment="1">
      <alignment horizontal="center" vertical="center" wrapText="1"/>
    </xf>
    <xf numFmtId="0" fontId="15" fillId="18" borderId="22" xfId="0" applyFont="1" applyFill="1" applyBorder="1" applyAlignment="1">
      <alignment horizontal="center" vertical="center" wrapText="1"/>
    </xf>
    <xf numFmtId="174" fontId="15" fillId="18" borderId="65" xfId="40" applyNumberFormat="1" applyFont="1" applyFill="1" applyBorder="1" applyAlignment="1" applyProtection="1">
      <alignment horizontal="center" vertical="center" wrapText="1"/>
      <protection/>
    </xf>
    <xf numFmtId="174" fontId="12" fillId="0" borderId="26" xfId="4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 indent="1"/>
    </xf>
    <xf numFmtId="174" fontId="12" fillId="0" borderId="54" xfId="40" applyNumberFormat="1" applyFont="1" applyFill="1" applyBorder="1" applyAlignment="1">
      <alignment horizontal="center" vertical="center" wrapText="1"/>
    </xf>
    <xf numFmtId="174" fontId="12" fillId="0" borderId="31" xfId="40" applyNumberFormat="1" applyFont="1" applyFill="1" applyBorder="1" applyAlignment="1">
      <alignment horizontal="center" vertical="center" wrapText="1"/>
    </xf>
    <xf numFmtId="0" fontId="14" fillId="18" borderId="18" xfId="56" applyFont="1" applyFill="1" applyBorder="1" applyAlignment="1" applyProtection="1">
      <alignment horizontal="left" vertical="center" wrapText="1" indent="1"/>
      <protection/>
    </xf>
    <xf numFmtId="0" fontId="14" fillId="18" borderId="19" xfId="56" applyFont="1" applyFill="1" applyBorder="1" applyAlignment="1" applyProtection="1">
      <alignment vertical="center" wrapText="1"/>
      <protection/>
    </xf>
    <xf numFmtId="174" fontId="14" fillId="18" borderId="19" xfId="40" applyNumberFormat="1" applyFont="1" applyFill="1" applyBorder="1" applyAlignment="1" applyProtection="1">
      <alignment horizontal="center" vertical="center" wrapText="1"/>
      <protection/>
    </xf>
    <xf numFmtId="0" fontId="16" fillId="0" borderId="31" xfId="56" applyFont="1" applyFill="1" applyBorder="1" applyAlignment="1" applyProtection="1">
      <alignment horizontal="left" vertical="center" wrapText="1" indent="1"/>
      <protection/>
    </xf>
    <xf numFmtId="174" fontId="16" fillId="0" borderId="31" xfId="4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51" fillId="0" borderId="24" xfId="0" applyFont="1" applyFill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52" fillId="0" borderId="24" xfId="0" applyFont="1" applyFill="1" applyBorder="1" applyAlignment="1" applyProtection="1">
      <alignment horizontal="left" vertical="center" wrapText="1"/>
      <protection/>
    </xf>
    <xf numFmtId="0" fontId="51" fillId="22" borderId="37" xfId="0" applyFont="1" applyFill="1" applyBorder="1" applyAlignment="1" applyProtection="1">
      <alignment horizontal="left" vertical="center" wrapText="1"/>
      <protection/>
    </xf>
    <xf numFmtId="0" fontId="53" fillId="22" borderId="24" xfId="0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Alignment="1">
      <alignment/>
    </xf>
    <xf numFmtId="0" fontId="54" fillId="0" borderId="0" xfId="0" applyFont="1" applyFill="1" applyBorder="1" applyAlignment="1" applyProtection="1">
      <alignment horizontal="right" vertical="top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181" fontId="52" fillId="0" borderId="0" xfId="0" applyNumberFormat="1" applyFont="1" applyFill="1" applyAlignment="1">
      <alignment/>
    </xf>
    <xf numFmtId="0" fontId="23" fillId="0" borderId="17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174" fontId="23" fillId="0" borderId="31" xfId="40" applyNumberFormat="1" applyFont="1" applyBorder="1" applyAlignment="1">
      <alignment horizontal="right" vertical="center"/>
    </xf>
    <xf numFmtId="174" fontId="23" fillId="0" borderId="31" xfId="40" applyNumberFormat="1" applyFont="1" applyBorder="1" applyAlignment="1">
      <alignment vertical="center"/>
    </xf>
    <xf numFmtId="0" fontId="9" fillId="0" borderId="94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52" fillId="0" borderId="96" xfId="0" applyFont="1" applyFill="1" applyBorder="1" applyAlignment="1" applyProtection="1">
      <alignment horizontal="center" vertical="center"/>
      <protection/>
    </xf>
    <xf numFmtId="0" fontId="31" fillId="0" borderId="96" xfId="0" applyFont="1" applyFill="1" applyBorder="1" applyAlignment="1" applyProtection="1">
      <alignment horizontal="left" vertical="center" wrapText="1"/>
      <protection/>
    </xf>
    <xf numFmtId="0" fontId="31" fillId="0" borderId="96" xfId="0" applyFont="1" applyFill="1" applyBorder="1" applyAlignment="1" applyProtection="1">
      <alignment horizontal="center"/>
      <protection/>
    </xf>
    <xf numFmtId="0" fontId="51" fillId="22" borderId="52" xfId="0" applyFont="1" applyFill="1" applyBorder="1" applyAlignment="1" applyProtection="1">
      <alignment horizontal="left" vertical="center" wrapText="1"/>
      <protection/>
    </xf>
    <xf numFmtId="0" fontId="51" fillId="22" borderId="35" xfId="0" applyFont="1" applyFill="1" applyBorder="1" applyAlignment="1" applyProtection="1">
      <alignment horizontal="left" vertical="center" wrapText="1"/>
      <protection/>
    </xf>
    <xf numFmtId="0" fontId="51" fillId="22" borderId="37" xfId="0" applyFont="1" applyFill="1" applyBorder="1" applyAlignment="1" applyProtection="1">
      <alignment horizontal="left" vertical="center" wrapText="1"/>
      <protection/>
    </xf>
    <xf numFmtId="3" fontId="51" fillId="22" borderId="52" xfId="0" applyNumberFormat="1" applyFont="1" applyFill="1" applyBorder="1" applyAlignment="1" applyProtection="1">
      <alignment horizontal="right" vertical="center"/>
      <protection/>
    </xf>
    <xf numFmtId="3" fontId="51" fillId="22" borderId="35" xfId="0" applyNumberFormat="1" applyFont="1" applyFill="1" applyBorder="1" applyAlignment="1" applyProtection="1">
      <alignment horizontal="right" vertical="center"/>
      <protection/>
    </xf>
    <xf numFmtId="3" fontId="51" fillId="22" borderId="37" xfId="0" applyNumberFormat="1" applyFont="1" applyFill="1" applyBorder="1" applyAlignment="1" applyProtection="1">
      <alignment horizontal="right" vertical="center"/>
      <protection/>
    </xf>
    <xf numFmtId="0" fontId="52" fillId="0" borderId="96" xfId="0" applyFont="1" applyFill="1" applyBorder="1" applyAlignment="1" applyProtection="1" quotePrefix="1">
      <alignment horizontal="center" vertical="center"/>
      <protection/>
    </xf>
    <xf numFmtId="0" fontId="31" fillId="0" borderId="96" xfId="0" applyFont="1" applyFill="1" applyBorder="1" applyAlignment="1" applyProtection="1">
      <alignment horizontal="center" vertical="center" wrapText="1"/>
      <protection/>
    </xf>
    <xf numFmtId="49" fontId="53" fillId="22" borderId="52" xfId="0" applyNumberFormat="1" applyFont="1" applyFill="1" applyBorder="1" applyAlignment="1" applyProtection="1">
      <alignment horizontal="center" vertical="center"/>
      <protection/>
    </xf>
    <xf numFmtId="49" fontId="53" fillId="22" borderId="37" xfId="0" applyNumberFormat="1" applyFont="1" applyFill="1" applyBorder="1" applyAlignment="1" applyProtection="1">
      <alignment horizontal="center" vertical="center"/>
      <protection/>
    </xf>
    <xf numFmtId="3" fontId="51" fillId="22" borderId="52" xfId="0" applyNumberFormat="1" applyFont="1" applyFill="1" applyBorder="1" applyAlignment="1" applyProtection="1">
      <alignment horizontal="right" vertical="center" wrapText="1"/>
      <protection/>
    </xf>
    <xf numFmtId="3" fontId="51" fillId="22" borderId="35" xfId="0" applyNumberFormat="1" applyFont="1" applyFill="1" applyBorder="1" applyAlignment="1" applyProtection="1">
      <alignment horizontal="right" vertical="center" wrapText="1"/>
      <protection/>
    </xf>
    <xf numFmtId="3" fontId="51" fillId="22" borderId="37" xfId="0" applyNumberFormat="1" applyFont="1" applyFill="1" applyBorder="1" applyAlignment="1" applyProtection="1">
      <alignment horizontal="right" vertical="center" wrapText="1"/>
      <protection/>
    </xf>
    <xf numFmtId="3" fontId="53" fillId="22" borderId="52" xfId="0" applyNumberFormat="1" applyFont="1" applyFill="1" applyBorder="1" applyAlignment="1" applyProtection="1">
      <alignment horizontal="right" vertical="center"/>
      <protection/>
    </xf>
    <xf numFmtId="3" fontId="53" fillId="22" borderId="37" xfId="0" applyNumberFormat="1" applyFont="1" applyFill="1" applyBorder="1" applyAlignment="1" applyProtection="1">
      <alignment horizontal="right" vertical="center"/>
      <protection/>
    </xf>
    <xf numFmtId="3" fontId="52" fillId="0" borderId="52" xfId="0" applyNumberFormat="1" applyFont="1" applyFill="1" applyBorder="1" applyAlignment="1" applyProtection="1">
      <alignment horizontal="right" vertical="center"/>
      <protection/>
    </xf>
    <xf numFmtId="3" fontId="52" fillId="0" borderId="37" xfId="0" applyNumberFormat="1" applyFont="1" applyFill="1" applyBorder="1" applyAlignment="1" applyProtection="1">
      <alignment horizontal="right" vertical="center"/>
      <protection/>
    </xf>
    <xf numFmtId="0" fontId="31" fillId="0" borderId="52" xfId="0" applyFont="1" applyFill="1" applyBorder="1" applyAlignment="1" applyProtection="1">
      <alignment horizontal="left" vertical="center" wrapText="1"/>
      <protection/>
    </xf>
    <xf numFmtId="0" fontId="31" fillId="0" borderId="35" xfId="0" applyFont="1" applyFill="1" applyBorder="1" applyAlignment="1" applyProtection="1">
      <alignment horizontal="left" vertical="center" wrapText="1"/>
      <protection/>
    </xf>
    <xf numFmtId="0" fontId="31" fillId="0" borderId="37" xfId="0" applyFont="1" applyFill="1" applyBorder="1" applyAlignment="1" applyProtection="1">
      <alignment horizontal="left" vertical="center" wrapText="1"/>
      <protection/>
    </xf>
    <xf numFmtId="3" fontId="31" fillId="0" borderId="52" xfId="0" applyNumberFormat="1" applyFont="1" applyFill="1" applyBorder="1" applyAlignment="1" applyProtection="1">
      <alignment horizontal="right" vertical="center" wrapText="1"/>
      <protection/>
    </xf>
    <xf numFmtId="3" fontId="31" fillId="0" borderId="35" xfId="0" applyNumberFormat="1" applyFont="1" applyFill="1" applyBorder="1" applyAlignment="1" applyProtection="1">
      <alignment horizontal="right" vertical="center" wrapText="1"/>
      <protection/>
    </xf>
    <xf numFmtId="3" fontId="31" fillId="0" borderId="37" xfId="0" applyNumberFormat="1" applyFont="1" applyFill="1" applyBorder="1" applyAlignment="1" applyProtection="1">
      <alignment horizontal="right" vertical="center" wrapText="1"/>
      <protection/>
    </xf>
    <xf numFmtId="3" fontId="31" fillId="0" borderId="52" xfId="0" applyNumberFormat="1" applyFont="1" applyFill="1" applyBorder="1" applyAlignment="1" applyProtection="1">
      <alignment horizontal="right" vertical="center"/>
      <protection/>
    </xf>
    <xf numFmtId="3" fontId="31" fillId="0" borderId="35" xfId="0" applyNumberFormat="1" applyFont="1" applyFill="1" applyBorder="1" applyAlignment="1" applyProtection="1">
      <alignment horizontal="right" vertical="center"/>
      <protection/>
    </xf>
    <xf numFmtId="3" fontId="31" fillId="0" borderId="37" xfId="0" applyNumberFormat="1" applyFont="1" applyFill="1" applyBorder="1" applyAlignment="1" applyProtection="1">
      <alignment horizontal="right" vertical="center"/>
      <protection/>
    </xf>
    <xf numFmtId="49" fontId="52" fillId="0" borderId="52" xfId="0" applyNumberFormat="1" applyFont="1" applyFill="1" applyBorder="1" applyAlignment="1" applyProtection="1">
      <alignment horizontal="center" vertical="center"/>
      <protection/>
    </xf>
    <xf numFmtId="49" fontId="52" fillId="0" borderId="37" xfId="0" applyNumberFormat="1" applyFont="1" applyFill="1" applyBorder="1" applyAlignment="1" applyProtection="1">
      <alignment horizontal="center" vertical="center"/>
      <protection/>
    </xf>
    <xf numFmtId="0" fontId="31" fillId="0" borderId="52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37" xfId="0" applyFont="1" applyFill="1" applyBorder="1" applyAlignment="1" applyProtection="1">
      <alignment horizontal="center" vertical="center"/>
      <protection/>
    </xf>
    <xf numFmtId="0" fontId="31" fillId="0" borderId="52" xfId="0" applyFont="1" applyFill="1" applyBorder="1" applyAlignment="1" applyProtection="1">
      <alignment horizontal="center"/>
      <protection/>
    </xf>
    <xf numFmtId="0" fontId="31" fillId="0" borderId="35" xfId="0" applyFont="1" applyFill="1" applyBorder="1" applyAlignment="1" applyProtection="1">
      <alignment horizontal="center"/>
      <protection/>
    </xf>
    <xf numFmtId="0" fontId="31" fillId="0" borderId="37" xfId="0" applyFont="1" applyFill="1" applyBorder="1" applyAlignment="1" applyProtection="1">
      <alignment horizontal="center"/>
      <protection/>
    </xf>
    <xf numFmtId="1" fontId="31" fillId="0" borderId="52" xfId="0" applyNumberFormat="1" applyFont="1" applyFill="1" applyBorder="1" applyAlignment="1" applyProtection="1">
      <alignment horizontal="center" vertical="center"/>
      <protection/>
    </xf>
    <xf numFmtId="1" fontId="31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181" fontId="50" fillId="0" borderId="62" xfId="0" applyNumberFormat="1" applyFont="1" applyFill="1" applyBorder="1" applyAlignment="1" applyProtection="1">
      <alignment horizontal="center" vertical="center"/>
      <protection/>
    </xf>
    <xf numFmtId="181" fontId="50" fillId="0" borderId="96" xfId="0" applyNumberFormat="1" applyFont="1" applyFill="1" applyBorder="1" applyAlignment="1" applyProtection="1">
      <alignment horizontal="center" vertical="center"/>
      <protection/>
    </xf>
    <xf numFmtId="181" fontId="50" fillId="0" borderId="69" xfId="0" applyNumberFormat="1" applyFont="1" applyFill="1" applyBorder="1" applyAlignment="1" applyProtection="1">
      <alignment horizontal="center" vertical="center"/>
      <protection/>
    </xf>
    <xf numFmtId="181" fontId="31" fillId="0" borderId="51" xfId="0" applyNumberFormat="1" applyFont="1" applyFill="1" applyBorder="1" applyAlignment="1" applyProtection="1">
      <alignment horizontal="center" vertical="center"/>
      <protection/>
    </xf>
    <xf numFmtId="181" fontId="31" fillId="0" borderId="97" xfId="0" applyNumberFormat="1" applyFont="1" applyFill="1" applyBorder="1" applyAlignment="1" applyProtection="1">
      <alignment horizontal="center" vertical="center"/>
      <protection/>
    </xf>
    <xf numFmtId="181" fontId="31" fillId="0" borderId="68" xfId="0" applyNumberFormat="1" applyFont="1" applyFill="1" applyBorder="1" applyAlignment="1" applyProtection="1">
      <alignment horizontal="center" vertical="center"/>
      <protection/>
    </xf>
    <xf numFmtId="0" fontId="51" fillId="0" borderId="35" xfId="0" applyFont="1" applyFill="1" applyBorder="1" applyAlignment="1" applyProtection="1">
      <alignment horizontal="right"/>
      <protection/>
    </xf>
    <xf numFmtId="181" fontId="51" fillId="0" borderId="62" xfId="0" applyNumberFormat="1" applyFont="1" applyFill="1" applyBorder="1" applyAlignment="1" applyProtection="1">
      <alignment horizontal="center" vertical="center" wrapText="1"/>
      <protection/>
    </xf>
    <xf numFmtId="181" fontId="51" fillId="0" borderId="69" xfId="0" applyNumberFormat="1" applyFont="1" applyFill="1" applyBorder="1" applyAlignment="1" applyProtection="1">
      <alignment horizontal="center" vertical="center" wrapText="1"/>
      <protection/>
    </xf>
    <xf numFmtId="181" fontId="51" fillId="0" borderId="51" xfId="0" applyNumberFormat="1" applyFont="1" applyFill="1" applyBorder="1" applyAlignment="1" applyProtection="1">
      <alignment horizontal="center" vertical="center" wrapText="1"/>
      <protection/>
    </xf>
    <xf numFmtId="181" fontId="51" fillId="0" borderId="68" xfId="0" applyNumberFormat="1" applyFont="1" applyFill="1" applyBorder="1" applyAlignment="1" applyProtection="1">
      <alignment horizontal="center" vertical="center" wrapText="1"/>
      <protection/>
    </xf>
    <xf numFmtId="0" fontId="51" fillId="0" borderId="52" xfId="0" applyFont="1" applyFill="1" applyBorder="1" applyAlignment="1" applyProtection="1">
      <alignment horizontal="center"/>
      <protection/>
    </xf>
    <xf numFmtId="0" fontId="51" fillId="0" borderId="35" xfId="0" applyFont="1" applyFill="1" applyBorder="1" applyAlignment="1" applyProtection="1">
      <alignment horizontal="center"/>
      <protection/>
    </xf>
    <xf numFmtId="0" fontId="51" fillId="0" borderId="37" xfId="0" applyFont="1" applyFill="1" applyBorder="1" applyAlignment="1" applyProtection="1">
      <alignment horizontal="center"/>
      <protection/>
    </xf>
    <xf numFmtId="0" fontId="51" fillId="0" borderId="52" xfId="0" applyFont="1" applyFill="1" applyBorder="1" applyAlignment="1" applyProtection="1">
      <alignment horizontal="center" vertical="center"/>
      <protection/>
    </xf>
    <xf numFmtId="0" fontId="51" fillId="0" borderId="35" xfId="0" applyFont="1" applyFill="1" applyBorder="1" applyAlignment="1" applyProtection="1">
      <alignment horizontal="center" vertical="center"/>
      <protection/>
    </xf>
    <xf numFmtId="0" fontId="51" fillId="0" borderId="37" xfId="0" applyFont="1" applyFill="1" applyBorder="1" applyAlignment="1" applyProtection="1">
      <alignment horizontal="center" vertical="center"/>
      <protection/>
    </xf>
    <xf numFmtId="0" fontId="49" fillId="0" borderId="97" xfId="0" applyFont="1" applyFill="1" applyBorder="1" applyAlignment="1" applyProtection="1">
      <alignment horizontal="right" vertical="top"/>
      <protection/>
    </xf>
    <xf numFmtId="0" fontId="4" fillId="0" borderId="0" xfId="57" applyFont="1" applyAlignment="1">
      <alignment horizontal="center" vertical="center"/>
      <protection/>
    </xf>
    <xf numFmtId="164" fontId="5" fillId="0" borderId="94" xfId="0" applyNumberFormat="1" applyFont="1" applyBorder="1" applyAlignment="1">
      <alignment horizontal="center" vertical="center" wrapText="1"/>
    </xf>
    <xf numFmtId="164" fontId="5" fillId="0" borderId="95" xfId="0" applyNumberFormat="1" applyFont="1" applyBorder="1" applyAlignment="1">
      <alignment horizontal="center" vertical="center" wrapText="1"/>
    </xf>
    <xf numFmtId="164" fontId="5" fillId="0" borderId="94" xfId="0" applyNumberFormat="1" applyFont="1" applyBorder="1" applyAlignment="1">
      <alignment horizontal="center" vertical="center"/>
    </xf>
    <xf numFmtId="164" fontId="5" fillId="0" borderId="95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4" fillId="0" borderId="75" xfId="0" applyNumberFormat="1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center" vertical="center"/>
    </xf>
    <xf numFmtId="164" fontId="24" fillId="0" borderId="94" xfId="0" applyNumberFormat="1" applyFont="1" applyBorder="1" applyAlignment="1">
      <alignment horizontal="center" vertical="center"/>
    </xf>
    <xf numFmtId="164" fontId="24" fillId="0" borderId="95" xfId="0" applyNumberFormat="1" applyFont="1" applyBorder="1" applyAlignment="1">
      <alignment horizontal="center" vertical="center"/>
    </xf>
    <xf numFmtId="164" fontId="2" fillId="0" borderId="94" xfId="0" applyNumberFormat="1" applyFont="1" applyBorder="1" applyAlignment="1">
      <alignment horizontal="center" vertical="center" wrapText="1"/>
    </xf>
    <xf numFmtId="164" fontId="2" fillId="0" borderId="95" xfId="0" applyNumberFormat="1" applyFont="1" applyBorder="1" applyAlignment="1">
      <alignment horizontal="center" vertical="center" wrapText="1"/>
    </xf>
    <xf numFmtId="164" fontId="24" fillId="0" borderId="94" xfId="0" applyNumberFormat="1" applyFont="1" applyBorder="1" applyAlignment="1">
      <alignment horizontal="center" vertical="center" wrapText="1"/>
    </xf>
    <xf numFmtId="164" fontId="24" fillId="0" borderId="95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right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mint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view="pageLayout" workbookViewId="0" topLeftCell="A19">
      <selection activeCell="E39" sqref="E39"/>
    </sheetView>
  </sheetViews>
  <sheetFormatPr defaultColWidth="9.00390625" defaultRowHeight="12.75"/>
  <cols>
    <col min="1" max="1" width="8.50390625" style="15" customWidth="1"/>
    <col min="2" max="2" width="51.00390625" style="15" customWidth="1"/>
    <col min="3" max="5" width="13.125" style="15" customWidth="1"/>
    <col min="6" max="16384" width="9.375" style="15" customWidth="1"/>
  </cols>
  <sheetData>
    <row r="1" spans="1:5" ht="15.75" customHeight="1">
      <c r="A1" s="32" t="s">
        <v>0</v>
      </c>
      <c r="B1" s="32"/>
      <c r="C1" s="32"/>
      <c r="D1" s="32"/>
      <c r="E1" s="32"/>
    </row>
    <row r="2" spans="1:5" ht="15.75" customHeight="1" thickBot="1">
      <c r="A2" s="33"/>
      <c r="B2" s="33"/>
      <c r="C2" s="33"/>
      <c r="D2" s="33"/>
      <c r="E2" s="137" t="s">
        <v>24</v>
      </c>
    </row>
    <row r="3" spans="1:5" ht="37.5" customHeight="1" thickBot="1">
      <c r="A3" s="42" t="s">
        <v>1</v>
      </c>
      <c r="B3" s="43" t="s">
        <v>2</v>
      </c>
      <c r="C3" s="43" t="s">
        <v>443</v>
      </c>
      <c r="D3" s="297" t="s">
        <v>444</v>
      </c>
      <c r="E3" s="296" t="s">
        <v>445</v>
      </c>
    </row>
    <row r="4" spans="1:5" s="47" customFormat="1" ht="12" customHeight="1" thickBot="1">
      <c r="A4" s="44">
        <v>1</v>
      </c>
      <c r="B4" s="45">
        <v>2</v>
      </c>
      <c r="C4" s="206">
        <v>3</v>
      </c>
      <c r="D4" s="206">
        <v>4</v>
      </c>
      <c r="E4" s="46">
        <v>5</v>
      </c>
    </row>
    <row r="5" spans="1:5" s="16" customFormat="1" ht="12" customHeight="1" thickBot="1">
      <c r="A5" s="67" t="s">
        <v>3</v>
      </c>
      <c r="B5" s="52" t="s">
        <v>129</v>
      </c>
      <c r="C5" s="255">
        <f>C6+C7</f>
        <v>41505</v>
      </c>
      <c r="D5" s="253">
        <f>D6+D7</f>
        <v>65249</v>
      </c>
      <c r="E5" s="221">
        <f>E6+E7</f>
        <v>42965</v>
      </c>
    </row>
    <row r="6" spans="1:5" s="16" customFormat="1" ht="12" customHeight="1" thickBot="1">
      <c r="A6" s="77" t="s">
        <v>121</v>
      </c>
      <c r="B6" s="53" t="s">
        <v>5</v>
      </c>
      <c r="C6" s="256">
        <v>19455</v>
      </c>
      <c r="D6" s="254">
        <v>26099</v>
      </c>
      <c r="E6" s="222">
        <v>7085</v>
      </c>
    </row>
    <row r="7" spans="1:5" s="16" customFormat="1" ht="12" customHeight="1" thickBot="1">
      <c r="A7" s="77" t="s">
        <v>93</v>
      </c>
      <c r="B7" s="53" t="s">
        <v>130</v>
      </c>
      <c r="C7" s="223">
        <f>SUM(C8:C11)</f>
        <v>22050</v>
      </c>
      <c r="D7" s="223">
        <f>SUM(D8:D11)</f>
        <v>39150</v>
      </c>
      <c r="E7" s="223">
        <f>SUM(E8:E11)</f>
        <v>35880</v>
      </c>
    </row>
    <row r="8" spans="1:5" s="16" customFormat="1" ht="12" customHeight="1">
      <c r="A8" s="69" t="s">
        <v>122</v>
      </c>
      <c r="B8" s="54" t="s">
        <v>55</v>
      </c>
      <c r="C8" s="224"/>
      <c r="D8" s="224"/>
      <c r="E8" s="225"/>
    </row>
    <row r="9" spans="1:5" s="16" customFormat="1" ht="12" customHeight="1">
      <c r="A9" s="70" t="s">
        <v>123</v>
      </c>
      <c r="B9" s="55" t="s">
        <v>26</v>
      </c>
      <c r="C9" s="226">
        <v>18000</v>
      </c>
      <c r="D9" s="226">
        <v>33590</v>
      </c>
      <c r="E9" s="227">
        <v>31221</v>
      </c>
    </row>
    <row r="10" spans="1:5" s="16" customFormat="1" ht="12" customHeight="1">
      <c r="A10" s="70" t="s">
        <v>124</v>
      </c>
      <c r="B10" s="55" t="s">
        <v>27</v>
      </c>
      <c r="C10" s="226">
        <v>4000</v>
      </c>
      <c r="D10" s="226">
        <v>5200</v>
      </c>
      <c r="E10" s="227">
        <v>4532</v>
      </c>
    </row>
    <row r="11" spans="1:5" s="16" customFormat="1" ht="12" customHeight="1" thickBot="1">
      <c r="A11" s="71" t="s">
        <v>125</v>
      </c>
      <c r="B11" s="56" t="s">
        <v>28</v>
      </c>
      <c r="C11" s="228">
        <v>50</v>
      </c>
      <c r="D11" s="228">
        <v>360</v>
      </c>
      <c r="E11" s="229">
        <v>127</v>
      </c>
    </row>
    <row r="12" spans="1:5" s="16" customFormat="1" ht="12" customHeight="1" thickBot="1">
      <c r="A12" s="68" t="s">
        <v>4</v>
      </c>
      <c r="B12" s="53" t="s">
        <v>131</v>
      </c>
      <c r="C12" s="230">
        <f>SUM(C13:C15)</f>
        <v>400</v>
      </c>
      <c r="D12" s="230">
        <f>SUM(D13:D15)</f>
        <v>400</v>
      </c>
      <c r="E12" s="231">
        <f>SUM(E13:E15)</f>
        <v>404</v>
      </c>
    </row>
    <row r="13" spans="1:5" s="16" customFormat="1" ht="12" customHeight="1">
      <c r="A13" s="75" t="s">
        <v>126</v>
      </c>
      <c r="B13" s="59" t="s">
        <v>52</v>
      </c>
      <c r="C13" s="232">
        <v>400</v>
      </c>
      <c r="D13" s="232">
        <v>400</v>
      </c>
      <c r="E13" s="233">
        <v>404</v>
      </c>
    </row>
    <row r="14" spans="1:5" s="16" customFormat="1" ht="12" customHeight="1">
      <c r="A14" s="69" t="s">
        <v>127</v>
      </c>
      <c r="B14" s="55" t="s">
        <v>51</v>
      </c>
      <c r="C14" s="224"/>
      <c r="D14" s="234"/>
      <c r="E14" s="225"/>
    </row>
    <row r="15" spans="1:5" s="16" customFormat="1" ht="12" customHeight="1" thickBot="1">
      <c r="A15" s="76" t="s">
        <v>128</v>
      </c>
      <c r="B15" s="207" t="s">
        <v>53</v>
      </c>
      <c r="C15" s="235"/>
      <c r="D15" s="236"/>
      <c r="E15" s="237"/>
    </row>
    <row r="16" spans="1:5" s="16" customFormat="1" ht="12" customHeight="1" thickBot="1">
      <c r="A16" s="68" t="s">
        <v>6</v>
      </c>
      <c r="B16" s="53" t="s">
        <v>132</v>
      </c>
      <c r="C16" s="223">
        <f>SUM(C17:C22)</f>
        <v>43463</v>
      </c>
      <c r="D16" s="223">
        <f>SUM(D17:D22)</f>
        <v>50892</v>
      </c>
      <c r="E16" s="231">
        <f>SUM(E17:E22)</f>
        <v>50892</v>
      </c>
    </row>
    <row r="17" spans="1:5" s="16" customFormat="1" ht="12" customHeight="1">
      <c r="A17" s="72" t="s">
        <v>73</v>
      </c>
      <c r="B17" s="321" t="s">
        <v>207</v>
      </c>
      <c r="C17" s="240">
        <v>6873</v>
      </c>
      <c r="D17" s="240">
        <v>6873</v>
      </c>
      <c r="E17" s="260">
        <v>6873</v>
      </c>
    </row>
    <row r="18" spans="1:5" s="16" customFormat="1" ht="12" customHeight="1">
      <c r="A18" s="70" t="s">
        <v>74</v>
      </c>
      <c r="B18" s="321" t="s">
        <v>224</v>
      </c>
      <c r="C18" s="240">
        <v>21830</v>
      </c>
      <c r="D18" s="240">
        <v>23861</v>
      </c>
      <c r="E18" s="260">
        <v>23861</v>
      </c>
    </row>
    <row r="19" spans="1:5" s="16" customFormat="1" ht="12" customHeight="1">
      <c r="A19" s="70" t="s">
        <v>75</v>
      </c>
      <c r="B19" s="321" t="s">
        <v>228</v>
      </c>
      <c r="C19" s="240">
        <v>13560</v>
      </c>
      <c r="D19" s="240">
        <v>17473</v>
      </c>
      <c r="E19" s="260">
        <v>17473</v>
      </c>
    </row>
    <row r="20" spans="1:5" s="16" customFormat="1" ht="12" customHeight="1">
      <c r="A20" s="73" t="s">
        <v>76</v>
      </c>
      <c r="B20" s="321" t="s">
        <v>229</v>
      </c>
      <c r="C20" s="240">
        <v>1200</v>
      </c>
      <c r="D20" s="240">
        <v>1200</v>
      </c>
      <c r="E20" s="260">
        <v>1200</v>
      </c>
    </row>
    <row r="21" spans="1:5" s="16" customFormat="1" ht="12" customHeight="1">
      <c r="A21" s="73" t="s">
        <v>133</v>
      </c>
      <c r="B21" s="321" t="s">
        <v>230</v>
      </c>
      <c r="C21" s="240"/>
      <c r="D21" s="240"/>
      <c r="E21" s="260"/>
    </row>
    <row r="22" spans="1:5" s="16" customFormat="1" ht="12" customHeight="1" thickBot="1">
      <c r="A22" s="73" t="s">
        <v>134</v>
      </c>
      <c r="B22" s="321" t="s">
        <v>231</v>
      </c>
      <c r="C22" s="240"/>
      <c r="D22" s="240">
        <v>1485</v>
      </c>
      <c r="E22" s="260">
        <v>1485</v>
      </c>
    </row>
    <row r="23" spans="1:5" s="16" customFormat="1" ht="12" customHeight="1" thickBot="1">
      <c r="A23" s="68" t="s">
        <v>7</v>
      </c>
      <c r="B23" s="53" t="s">
        <v>135</v>
      </c>
      <c r="C23" s="223">
        <f>SUM(C24:C29)</f>
        <v>43571</v>
      </c>
      <c r="D23" s="223">
        <f>SUM(D24:D29)</f>
        <v>43571</v>
      </c>
      <c r="E23" s="231">
        <f>SUM(E24:E29)</f>
        <v>41529</v>
      </c>
    </row>
    <row r="24" spans="1:5" s="16" customFormat="1" ht="12" customHeight="1">
      <c r="A24" s="70" t="s">
        <v>136</v>
      </c>
      <c r="B24" s="55" t="s">
        <v>108</v>
      </c>
      <c r="C24" s="322"/>
      <c r="D24" s="322">
        <v>5146</v>
      </c>
      <c r="E24" s="323">
        <v>5146</v>
      </c>
    </row>
    <row r="25" spans="1:5" s="16" customFormat="1" ht="12" customHeight="1">
      <c r="A25" s="70" t="s">
        <v>137</v>
      </c>
      <c r="B25" s="55" t="s">
        <v>107</v>
      </c>
      <c r="C25" s="322"/>
      <c r="D25" s="322"/>
      <c r="E25" s="323"/>
    </row>
    <row r="26" spans="1:5" s="16" customFormat="1" ht="12" customHeight="1">
      <c r="A26" s="70" t="s">
        <v>138</v>
      </c>
      <c r="B26" s="55" t="s">
        <v>109</v>
      </c>
      <c r="C26" s="322">
        <v>43571</v>
      </c>
      <c r="D26" s="322">
        <v>20142</v>
      </c>
      <c r="E26" s="323">
        <v>20142</v>
      </c>
    </row>
    <row r="27" spans="1:5" s="16" customFormat="1" ht="12" customHeight="1">
      <c r="A27" s="70" t="s">
        <v>138</v>
      </c>
      <c r="B27" s="65" t="s">
        <v>110</v>
      </c>
      <c r="C27" s="324"/>
      <c r="D27" s="324"/>
      <c r="E27" s="325"/>
    </row>
    <row r="28" spans="1:5" s="16" customFormat="1" ht="12" customHeight="1">
      <c r="A28" s="70" t="s">
        <v>139</v>
      </c>
      <c r="B28" s="65" t="s">
        <v>118</v>
      </c>
      <c r="C28" s="324"/>
      <c r="D28" s="324">
        <v>18283</v>
      </c>
      <c r="E28" s="325">
        <v>16241</v>
      </c>
    </row>
    <row r="29" spans="1:5" s="16" customFormat="1" ht="12" customHeight="1" thickBot="1">
      <c r="A29" s="70" t="s">
        <v>140</v>
      </c>
      <c r="B29" s="65" t="s">
        <v>149</v>
      </c>
      <c r="C29" s="324"/>
      <c r="D29" s="324"/>
      <c r="E29" s="325"/>
    </row>
    <row r="30" spans="1:5" s="16" customFormat="1" ht="12" customHeight="1" thickBot="1">
      <c r="A30" s="68" t="s">
        <v>8</v>
      </c>
      <c r="B30" s="53" t="s">
        <v>141</v>
      </c>
      <c r="C30" s="230"/>
      <c r="D30" s="230"/>
      <c r="E30" s="244">
        <f>E31+E32</f>
        <v>0</v>
      </c>
    </row>
    <row r="31" spans="1:5" s="16" customFormat="1" ht="12" customHeight="1">
      <c r="A31" s="75" t="s">
        <v>77</v>
      </c>
      <c r="B31" s="319" t="s">
        <v>86</v>
      </c>
      <c r="C31" s="232"/>
      <c r="D31" s="232"/>
      <c r="E31" s="233"/>
    </row>
    <row r="32" spans="1:5" s="16" customFormat="1" ht="12" customHeight="1" thickBot="1">
      <c r="A32" s="76" t="s">
        <v>78</v>
      </c>
      <c r="B32" s="320" t="s">
        <v>85</v>
      </c>
      <c r="C32" s="224"/>
      <c r="D32" s="224"/>
      <c r="E32" s="237"/>
    </row>
    <row r="33" spans="1:5" s="16" customFormat="1" ht="12" customHeight="1" thickBot="1">
      <c r="A33" s="68" t="s">
        <v>9</v>
      </c>
      <c r="B33" s="53" t="s">
        <v>142</v>
      </c>
      <c r="C33" s="230"/>
      <c r="D33" s="230">
        <f>SUM(D34:D36)</f>
        <v>1293</v>
      </c>
      <c r="E33" s="231">
        <f>SUM(E34:E36)</f>
        <v>1717</v>
      </c>
    </row>
    <row r="34" spans="1:5" s="16" customFormat="1" ht="12" customHeight="1">
      <c r="A34" s="72" t="s">
        <v>79</v>
      </c>
      <c r="B34" s="57" t="s">
        <v>50</v>
      </c>
      <c r="C34" s="245"/>
      <c r="D34" s="245"/>
      <c r="E34" s="239"/>
    </row>
    <row r="35" spans="1:5" s="16" customFormat="1" ht="12" customHeight="1">
      <c r="A35" s="72" t="s">
        <v>80</v>
      </c>
      <c r="B35" s="57" t="s">
        <v>168</v>
      </c>
      <c r="C35" s="245"/>
      <c r="D35" s="245"/>
      <c r="E35" s="239"/>
    </row>
    <row r="36" spans="1:5" s="16" customFormat="1" ht="12" customHeight="1" thickBot="1">
      <c r="A36" s="70" t="s">
        <v>233</v>
      </c>
      <c r="B36" s="55" t="s">
        <v>232</v>
      </c>
      <c r="C36" s="226"/>
      <c r="D36" s="226">
        <v>1293</v>
      </c>
      <c r="E36" s="227">
        <v>1717</v>
      </c>
    </row>
    <row r="37" spans="1:5" s="16" customFormat="1" ht="12" customHeight="1" thickBot="1">
      <c r="A37" s="68" t="s">
        <v>10</v>
      </c>
      <c r="B37" s="60" t="s">
        <v>89</v>
      </c>
      <c r="C37" s="223">
        <f>C5+C12+C16+C23+C30+C33</f>
        <v>128939</v>
      </c>
      <c r="D37" s="223">
        <f>D5+D12+D16+D23+D30+D33</f>
        <v>161405</v>
      </c>
      <c r="E37" s="252">
        <f>E5+E12+E16+E23+E30+E33</f>
        <v>137507</v>
      </c>
    </row>
    <row r="38" spans="1:5" s="16" customFormat="1" ht="12" customHeight="1">
      <c r="A38" s="74" t="s">
        <v>11</v>
      </c>
      <c r="B38" s="58" t="s">
        <v>90</v>
      </c>
      <c r="C38" s="246">
        <v>9789</v>
      </c>
      <c r="D38" s="246">
        <v>10997</v>
      </c>
      <c r="E38" s="247">
        <v>10997</v>
      </c>
    </row>
    <row r="39" spans="1:5" s="16" customFormat="1" ht="12" customHeight="1">
      <c r="A39" s="72" t="s">
        <v>81</v>
      </c>
      <c r="B39" s="61" t="s">
        <v>87</v>
      </c>
      <c r="C39" s="248"/>
      <c r="D39" s="248"/>
      <c r="E39" s="249"/>
    </row>
    <row r="40" spans="1:5" s="16" customFormat="1" ht="12" customHeight="1">
      <c r="A40" s="72" t="s">
        <v>82</v>
      </c>
      <c r="B40" s="62" t="s">
        <v>88</v>
      </c>
      <c r="C40" s="250"/>
      <c r="D40" s="250"/>
      <c r="E40" s="251"/>
    </row>
    <row r="41" spans="1:5" s="16" customFormat="1" ht="12" customHeight="1" thickBot="1">
      <c r="A41" s="69" t="s">
        <v>12</v>
      </c>
      <c r="B41" s="54" t="s">
        <v>58</v>
      </c>
      <c r="C41" s="224"/>
      <c r="D41" s="224"/>
      <c r="E41" s="225"/>
    </row>
    <row r="42" spans="1:5" s="16" customFormat="1" ht="12" customHeight="1" thickBot="1">
      <c r="A42" s="68" t="s">
        <v>13</v>
      </c>
      <c r="B42" s="53" t="s">
        <v>59</v>
      </c>
      <c r="C42" s="230"/>
      <c r="D42" s="230"/>
      <c r="E42" s="222"/>
    </row>
    <row r="43" spans="1:5" s="16" customFormat="1" ht="12" customHeight="1" thickBot="1">
      <c r="A43" s="68" t="s">
        <v>14</v>
      </c>
      <c r="B43" s="53" t="s">
        <v>143</v>
      </c>
      <c r="C43" s="223">
        <f>C37+C38+C40+C41+C42</f>
        <v>138728</v>
      </c>
      <c r="D43" s="223">
        <f>D37+D38+D40+D41+D42</f>
        <v>172402</v>
      </c>
      <c r="E43" s="223">
        <f>E37+E38+E40+E41+E42</f>
        <v>148504</v>
      </c>
    </row>
    <row r="44" spans="1:5" s="17" customFormat="1" ht="12.75" customHeight="1">
      <c r="A44" s="34"/>
      <c r="B44" s="35"/>
      <c r="C44" s="215"/>
      <c r="D44" s="215"/>
      <c r="E44" s="215"/>
    </row>
    <row r="45" spans="1:5" s="17" customFormat="1" ht="12.75" customHeight="1">
      <c r="A45" s="34"/>
      <c r="B45" s="35"/>
      <c r="C45" s="215"/>
      <c r="D45" s="215"/>
      <c r="E45" s="215"/>
    </row>
    <row r="46" spans="1:5" s="17" customFormat="1" ht="12.75" customHeight="1">
      <c r="A46" s="34"/>
      <c r="B46" s="35"/>
      <c r="C46" s="215"/>
      <c r="D46" s="215"/>
      <c r="E46" s="215"/>
    </row>
    <row r="47" spans="1:5" s="17" customFormat="1" ht="12.75" customHeight="1">
      <c r="A47" s="34"/>
      <c r="B47" s="35"/>
      <c r="C47" s="215"/>
      <c r="D47" s="215"/>
      <c r="E47" s="215"/>
    </row>
    <row r="48" spans="1:5" s="17" customFormat="1" ht="12.75" customHeight="1">
      <c r="A48" s="34"/>
      <c r="B48" s="35"/>
      <c r="C48" s="215"/>
      <c r="D48" s="215"/>
      <c r="E48" s="215"/>
    </row>
    <row r="49" spans="1:5" ht="12.75" customHeight="1">
      <c r="A49" s="36"/>
      <c r="B49" s="36"/>
      <c r="C49" s="216"/>
      <c r="D49" s="216"/>
      <c r="E49" s="216"/>
    </row>
    <row r="50" spans="1:5" ht="16.5" customHeight="1">
      <c r="A50" s="37" t="s">
        <v>16</v>
      </c>
      <c r="B50" s="37"/>
      <c r="C50" s="217"/>
      <c r="D50" s="217"/>
      <c r="E50" s="217"/>
    </row>
    <row r="51" spans="1:5" ht="16.5" customHeight="1" thickBot="1">
      <c r="A51" s="38"/>
      <c r="B51" s="38"/>
      <c r="C51" s="218"/>
      <c r="D51" s="218"/>
      <c r="E51" s="137" t="s">
        <v>24</v>
      </c>
    </row>
    <row r="52" spans="1:5" ht="37.5" customHeight="1" thickBot="1">
      <c r="A52" s="48" t="s">
        <v>1</v>
      </c>
      <c r="B52" s="49" t="s">
        <v>17</v>
      </c>
      <c r="C52" s="295" t="s">
        <v>443</v>
      </c>
      <c r="D52" s="295" t="s">
        <v>444</v>
      </c>
      <c r="E52" s="294" t="s">
        <v>445</v>
      </c>
    </row>
    <row r="53" spans="1:5" s="47" customFormat="1" ht="12" customHeight="1" thickBot="1">
      <c r="A53" s="50">
        <v>1</v>
      </c>
      <c r="B53" s="51">
        <v>2</v>
      </c>
      <c r="C53" s="219">
        <v>3</v>
      </c>
      <c r="D53" s="219">
        <v>4</v>
      </c>
      <c r="E53" s="220">
        <v>5</v>
      </c>
    </row>
    <row r="54" spans="1:5" ht="12" customHeight="1" thickBot="1">
      <c r="A54" s="67" t="s">
        <v>3</v>
      </c>
      <c r="B54" s="63" t="s">
        <v>98</v>
      </c>
      <c r="C54" s="223">
        <f>SUM(C55:C61)</f>
        <v>99606</v>
      </c>
      <c r="D54" s="223">
        <f>SUM(D55:D61)</f>
        <v>116843</v>
      </c>
      <c r="E54" s="257">
        <f>SUM(E55:E61)</f>
        <v>99946</v>
      </c>
    </row>
    <row r="55" spans="1:5" ht="12" customHeight="1">
      <c r="A55" s="75" t="s">
        <v>91</v>
      </c>
      <c r="B55" s="59" t="s">
        <v>18</v>
      </c>
      <c r="C55" s="232">
        <v>32558</v>
      </c>
      <c r="D55" s="232">
        <v>32934</v>
      </c>
      <c r="E55" s="233">
        <v>31967</v>
      </c>
    </row>
    <row r="56" spans="1:5" ht="12" customHeight="1">
      <c r="A56" s="70" t="s">
        <v>92</v>
      </c>
      <c r="B56" s="55" t="s">
        <v>19</v>
      </c>
      <c r="C56" s="226">
        <v>8703</v>
      </c>
      <c r="D56" s="226">
        <v>7755</v>
      </c>
      <c r="E56" s="227">
        <v>7677</v>
      </c>
    </row>
    <row r="57" spans="1:5" ht="12" customHeight="1">
      <c r="A57" s="70" t="s">
        <v>93</v>
      </c>
      <c r="B57" s="55" t="s">
        <v>20</v>
      </c>
      <c r="C57" s="243">
        <v>45568</v>
      </c>
      <c r="D57" s="243">
        <v>55539</v>
      </c>
      <c r="E57" s="242">
        <v>44588</v>
      </c>
    </row>
    <row r="58" spans="1:5" ht="12" customHeight="1">
      <c r="A58" s="70" t="s">
        <v>94</v>
      </c>
      <c r="B58" s="208" t="s">
        <v>64</v>
      </c>
      <c r="C58" s="234"/>
      <c r="D58" s="234">
        <v>7345</v>
      </c>
      <c r="E58" s="242">
        <v>3116</v>
      </c>
    </row>
    <row r="59" spans="1:5" ht="12" customHeight="1">
      <c r="A59" s="70" t="s">
        <v>95</v>
      </c>
      <c r="B59" s="64" t="s">
        <v>111</v>
      </c>
      <c r="C59" s="326">
        <v>6677</v>
      </c>
      <c r="D59" s="326">
        <v>6677</v>
      </c>
      <c r="E59" s="242">
        <v>6514</v>
      </c>
    </row>
    <row r="60" spans="1:5" ht="12" customHeight="1">
      <c r="A60" s="70" t="s">
        <v>96</v>
      </c>
      <c r="B60" s="55" t="s">
        <v>62</v>
      </c>
      <c r="C60" s="243"/>
      <c r="D60" s="243"/>
      <c r="E60" s="242"/>
    </row>
    <row r="61" spans="1:5" ht="12" customHeight="1" thickBot="1">
      <c r="A61" s="70" t="s">
        <v>97</v>
      </c>
      <c r="B61" s="65" t="s">
        <v>21</v>
      </c>
      <c r="C61" s="243">
        <v>6100</v>
      </c>
      <c r="D61" s="243">
        <v>6593</v>
      </c>
      <c r="E61" s="242">
        <v>6084</v>
      </c>
    </row>
    <row r="62" spans="1:5" ht="12" customHeight="1" thickBot="1">
      <c r="A62" s="68" t="s">
        <v>4</v>
      </c>
      <c r="B62" s="66" t="s">
        <v>104</v>
      </c>
      <c r="C62" s="223">
        <f>SUM(C63:C67)</f>
        <v>21300</v>
      </c>
      <c r="D62" s="223">
        <f>SUM(D63:D67)</f>
        <v>19107</v>
      </c>
      <c r="E62" s="252">
        <f>SUM(E63:E67)</f>
        <v>18305</v>
      </c>
    </row>
    <row r="63" spans="1:5" ht="12" customHeight="1">
      <c r="A63" s="72" t="s">
        <v>99</v>
      </c>
      <c r="B63" s="57" t="s">
        <v>60</v>
      </c>
      <c r="C63" s="245">
        <v>17300</v>
      </c>
      <c r="D63" s="245">
        <v>7850</v>
      </c>
      <c r="E63" s="239">
        <v>7061</v>
      </c>
    </row>
    <row r="64" spans="1:5" ht="12" customHeight="1">
      <c r="A64" s="72" t="s">
        <v>100</v>
      </c>
      <c r="B64" s="55" t="s">
        <v>67</v>
      </c>
      <c r="C64" s="226">
        <v>4000</v>
      </c>
      <c r="D64" s="226">
        <v>11257</v>
      </c>
      <c r="E64" s="227">
        <v>11244</v>
      </c>
    </row>
    <row r="65" spans="1:5" ht="12" customHeight="1">
      <c r="A65" s="72" t="s">
        <v>101</v>
      </c>
      <c r="B65" s="55" t="s">
        <v>112</v>
      </c>
      <c r="C65" s="226"/>
      <c r="D65" s="226"/>
      <c r="E65" s="227"/>
    </row>
    <row r="66" spans="1:5" ht="12" customHeight="1">
      <c r="A66" s="72" t="s">
        <v>102</v>
      </c>
      <c r="B66" s="55" t="s">
        <v>61</v>
      </c>
      <c r="C66" s="226"/>
      <c r="D66" s="226"/>
      <c r="E66" s="227"/>
    </row>
    <row r="67" spans="1:5" ht="12" customHeight="1" thickBot="1">
      <c r="A67" s="73" t="s">
        <v>103</v>
      </c>
      <c r="B67" s="65" t="s">
        <v>113</v>
      </c>
      <c r="C67" s="243"/>
      <c r="D67" s="243"/>
      <c r="E67" s="242"/>
    </row>
    <row r="68" spans="1:5" ht="12" customHeight="1" thickBot="1">
      <c r="A68" s="68" t="s">
        <v>6</v>
      </c>
      <c r="B68" s="66" t="s">
        <v>105</v>
      </c>
      <c r="C68" s="223">
        <f>SUM(C69:C71)</f>
        <v>17822</v>
      </c>
      <c r="D68" s="223">
        <f>SUM(D69:D71)</f>
        <v>35159</v>
      </c>
      <c r="E68" s="252">
        <f>SUM(E69:E71)</f>
        <v>0</v>
      </c>
    </row>
    <row r="69" spans="1:5" ht="12" customHeight="1">
      <c r="A69" s="72" t="s">
        <v>73</v>
      </c>
      <c r="B69" s="57" t="s">
        <v>33</v>
      </c>
      <c r="C69" s="245">
        <v>2822</v>
      </c>
      <c r="D69" s="245">
        <v>2159</v>
      </c>
      <c r="E69" s="239"/>
    </row>
    <row r="70" spans="1:5" ht="12" customHeight="1">
      <c r="A70" s="70" t="s">
        <v>74</v>
      </c>
      <c r="B70" s="55" t="s">
        <v>119</v>
      </c>
      <c r="C70" s="226"/>
      <c r="D70" s="226"/>
      <c r="E70" s="227"/>
    </row>
    <row r="71" spans="1:5" ht="12" customHeight="1" thickBot="1">
      <c r="A71" s="73" t="s">
        <v>75</v>
      </c>
      <c r="B71" s="55" t="s">
        <v>114</v>
      </c>
      <c r="C71" s="243">
        <v>15000</v>
      </c>
      <c r="D71" s="243">
        <v>33000</v>
      </c>
      <c r="E71" s="242"/>
    </row>
    <row r="72" spans="1:5" ht="12" customHeight="1" thickBot="1">
      <c r="A72" s="68" t="s">
        <v>7</v>
      </c>
      <c r="B72" s="66" t="s">
        <v>68</v>
      </c>
      <c r="C72" s="230"/>
      <c r="D72" s="230"/>
      <c r="E72" s="222"/>
    </row>
    <row r="73" spans="1:5" ht="12" customHeight="1" thickBot="1">
      <c r="A73" s="68" t="s">
        <v>8</v>
      </c>
      <c r="B73" s="66" t="s">
        <v>69</v>
      </c>
      <c r="C73" s="230"/>
      <c r="D73" s="230"/>
      <c r="E73" s="222"/>
    </row>
    <row r="74" spans="1:5" ht="12" customHeight="1" thickBot="1">
      <c r="A74" s="68" t="s">
        <v>9</v>
      </c>
      <c r="B74" s="66" t="s">
        <v>120</v>
      </c>
      <c r="C74" s="230"/>
      <c r="D74" s="230"/>
      <c r="E74" s="222"/>
    </row>
    <row r="75" spans="1:5" ht="12" customHeight="1" thickBot="1">
      <c r="A75" s="68" t="s">
        <v>10</v>
      </c>
      <c r="B75" s="66" t="s">
        <v>466</v>
      </c>
      <c r="C75" s="230">
        <f>SUM(C76:C78)</f>
        <v>0</v>
      </c>
      <c r="D75" s="230">
        <f>SUM(D76:D78)</f>
        <v>1293</v>
      </c>
      <c r="E75" s="231">
        <f>SUM(E76:E78)</f>
        <v>1293</v>
      </c>
    </row>
    <row r="76" spans="1:5" ht="12" customHeight="1">
      <c r="A76" s="75" t="s">
        <v>83</v>
      </c>
      <c r="B76" s="59" t="s">
        <v>57</v>
      </c>
      <c r="C76" s="232"/>
      <c r="D76" s="232"/>
      <c r="E76" s="233"/>
    </row>
    <row r="77" spans="1:5" ht="12" customHeight="1">
      <c r="A77" s="70" t="s">
        <v>84</v>
      </c>
      <c r="B77" s="55" t="s">
        <v>157</v>
      </c>
      <c r="C77" s="234"/>
      <c r="D77" s="234"/>
      <c r="E77" s="227"/>
    </row>
    <row r="78" spans="1:5" ht="12" customHeight="1" thickBot="1">
      <c r="A78" s="76" t="s">
        <v>467</v>
      </c>
      <c r="B78" s="573" t="s">
        <v>465</v>
      </c>
      <c r="C78" s="574"/>
      <c r="D78" s="574">
        <v>1293</v>
      </c>
      <c r="E78" s="237">
        <v>1293</v>
      </c>
    </row>
    <row r="79" spans="1:6" ht="12" customHeight="1" thickBot="1">
      <c r="A79" s="570" t="s">
        <v>15</v>
      </c>
      <c r="B79" s="571" t="s">
        <v>144</v>
      </c>
      <c r="C79" s="572">
        <f>C54+C62+C68+C72+C73+C74+C75</f>
        <v>138728</v>
      </c>
      <c r="D79" s="572">
        <f>D54+D62+D68+D72+D73+D74+D75</f>
        <v>172402</v>
      </c>
      <c r="E79" s="572">
        <f>E54+E62+E68+E72+E73+E74+E75</f>
        <v>119544</v>
      </c>
      <c r="F79" s="78"/>
    </row>
    <row r="80" ht="15.75">
      <c r="A80" s="18"/>
    </row>
  </sheetData>
  <sheetProtection/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&amp;11CIKÓ KÖZSÉG ÖNKORMÁNYZATA
2015. ÉVI KÖLTSÉGVETÉSÉNEK PÉNZÜGYI MÉRLEGE&amp;10
&amp;R&amp;"Times New Roman CE,Félkövér dőlt"
&amp;12 1. sz. melléklet</oddHeader>
  </headerFooter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3"/>
  <sheetViews>
    <sheetView zoomScalePageLayoutView="0" workbookViewId="0" topLeftCell="A4">
      <selection activeCell="BF10" sqref="BF10:BI10"/>
    </sheetView>
  </sheetViews>
  <sheetFormatPr defaultColWidth="9.00390625" defaultRowHeight="12.75"/>
  <cols>
    <col min="1" max="1" width="2.875" style="585" customWidth="1"/>
    <col min="2" max="2" width="2.50390625" style="585" customWidth="1"/>
    <col min="3" max="14" width="3.125" style="575" customWidth="1"/>
    <col min="15" max="15" width="2.00390625" style="575" customWidth="1"/>
    <col min="16" max="18" width="3.125" style="575" hidden="1" customWidth="1"/>
    <col min="19" max="30" width="3.125" style="575" customWidth="1"/>
    <col min="31" max="31" width="4.00390625" style="575" customWidth="1"/>
    <col min="32" max="32" width="3.50390625" style="575" customWidth="1"/>
    <col min="33" max="44" width="3.125" style="575" customWidth="1"/>
    <col min="45" max="45" width="2.125" style="575" customWidth="1"/>
    <col min="46" max="46" width="4.00390625" style="575" hidden="1" customWidth="1"/>
    <col min="47" max="47" width="3.875" style="575" hidden="1" customWidth="1"/>
    <col min="48" max="49" width="3.125" style="575" hidden="1" customWidth="1"/>
    <col min="50" max="61" width="3.125" style="575" customWidth="1"/>
    <col min="62" max="62" width="3.625" style="575" customWidth="1"/>
    <col min="63" max="63" width="3.50390625" style="575" customWidth="1"/>
    <col min="64" max="16384" width="9.375" style="575" customWidth="1"/>
  </cols>
  <sheetData>
    <row r="1" spans="1:63" ht="28.5" customHeight="1">
      <c r="A1" s="659" t="s">
        <v>499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  <c r="AX1" s="659"/>
      <c r="AY1" s="659"/>
      <c r="AZ1" s="659"/>
      <c r="BA1" s="659"/>
      <c r="BB1" s="659"/>
      <c r="BC1" s="659"/>
      <c r="BD1" s="659"/>
      <c r="BE1" s="659"/>
      <c r="BF1" s="659"/>
      <c r="BG1" s="659"/>
      <c r="BH1" s="659"/>
      <c r="BI1" s="659"/>
      <c r="BJ1" s="659"/>
      <c r="BK1" s="659"/>
    </row>
    <row r="2" spans="1:63" ht="28.5" customHeight="1">
      <c r="A2" s="642" t="s">
        <v>214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643"/>
      <c r="AN2" s="643"/>
      <c r="AO2" s="643"/>
      <c r="AP2" s="643"/>
      <c r="AQ2" s="643"/>
      <c r="AR2" s="643"/>
      <c r="AS2" s="643"/>
      <c r="AT2" s="643"/>
      <c r="AU2" s="643"/>
      <c r="AV2" s="643"/>
      <c r="AW2" s="643"/>
      <c r="AX2" s="643"/>
      <c r="AY2" s="643"/>
      <c r="AZ2" s="643"/>
      <c r="BA2" s="643"/>
      <c r="BB2" s="643"/>
      <c r="BC2" s="643"/>
      <c r="BD2" s="643"/>
      <c r="BE2" s="643"/>
      <c r="BF2" s="643"/>
      <c r="BG2" s="643"/>
      <c r="BH2" s="643"/>
      <c r="BI2" s="643"/>
      <c r="BJ2" s="643"/>
      <c r="BK2" s="644"/>
    </row>
    <row r="3" spans="1:63" ht="15" customHeight="1">
      <c r="A3" s="645" t="s">
        <v>469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6"/>
      <c r="AL3" s="646"/>
      <c r="AM3" s="646"/>
      <c r="AN3" s="646"/>
      <c r="AO3" s="646"/>
      <c r="AP3" s="646"/>
      <c r="AQ3" s="646"/>
      <c r="AR3" s="646"/>
      <c r="AS3" s="646"/>
      <c r="AT3" s="646"/>
      <c r="AU3" s="646"/>
      <c r="AV3" s="646"/>
      <c r="AW3" s="646"/>
      <c r="AX3" s="646"/>
      <c r="AY3" s="646"/>
      <c r="AZ3" s="646"/>
      <c r="BA3" s="646"/>
      <c r="BB3" s="646"/>
      <c r="BC3" s="646"/>
      <c r="BD3" s="646"/>
      <c r="BE3" s="646"/>
      <c r="BF3" s="646"/>
      <c r="BG3" s="646"/>
      <c r="BH3" s="646"/>
      <c r="BI3" s="646"/>
      <c r="BJ3" s="646"/>
      <c r="BK3" s="647"/>
    </row>
    <row r="4" spans="1:63" ht="15.75" customHeight="1">
      <c r="A4" s="648" t="s">
        <v>470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648"/>
      <c r="AN4" s="648"/>
      <c r="AO4" s="648"/>
      <c r="AP4" s="648"/>
      <c r="AQ4" s="648"/>
      <c r="AR4" s="648"/>
      <c r="AS4" s="648"/>
      <c r="AT4" s="648"/>
      <c r="AU4" s="648"/>
      <c r="AV4" s="648"/>
      <c r="AW4" s="648"/>
      <c r="AX4" s="648"/>
      <c r="AY4" s="648"/>
      <c r="AZ4" s="648"/>
      <c r="BA4" s="648"/>
      <c r="BB4" s="648"/>
      <c r="BC4" s="648"/>
      <c r="BD4" s="648"/>
      <c r="BE4" s="648"/>
      <c r="BF4" s="648"/>
      <c r="BG4" s="648"/>
      <c r="BH4" s="648"/>
      <c r="BI4" s="648"/>
      <c r="BJ4" s="648"/>
      <c r="BK4" s="648"/>
    </row>
    <row r="5" spans="1:63" ht="15.75" customHeight="1">
      <c r="A5" s="649" t="s">
        <v>471</v>
      </c>
      <c r="B5" s="650"/>
      <c r="C5" s="653" t="s">
        <v>472</v>
      </c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5"/>
      <c r="AG5" s="653" t="s">
        <v>473</v>
      </c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655"/>
    </row>
    <row r="6" spans="1:63" ht="34.5" customHeight="1">
      <c r="A6" s="651"/>
      <c r="B6" s="652"/>
      <c r="C6" s="656" t="s">
        <v>474</v>
      </c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8"/>
      <c r="R6" s="576"/>
      <c r="S6" s="636" t="s">
        <v>475</v>
      </c>
      <c r="T6" s="641"/>
      <c r="U6" s="641"/>
      <c r="V6" s="637"/>
      <c r="W6" s="636" t="s">
        <v>476</v>
      </c>
      <c r="X6" s="641"/>
      <c r="Y6" s="641"/>
      <c r="Z6" s="637"/>
      <c r="AA6" s="636" t="s">
        <v>477</v>
      </c>
      <c r="AB6" s="641"/>
      <c r="AC6" s="641"/>
      <c r="AD6" s="637"/>
      <c r="AE6" s="636" t="s">
        <v>478</v>
      </c>
      <c r="AF6" s="637"/>
      <c r="AG6" s="638" t="s">
        <v>479</v>
      </c>
      <c r="AH6" s="639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39"/>
      <c r="AU6" s="639"/>
      <c r="AV6" s="640"/>
      <c r="AW6" s="577"/>
      <c r="AX6" s="636" t="s">
        <v>475</v>
      </c>
      <c r="AY6" s="641"/>
      <c r="AZ6" s="641"/>
      <c r="BA6" s="637"/>
      <c r="BB6" s="636" t="s">
        <v>476</v>
      </c>
      <c r="BC6" s="641"/>
      <c r="BD6" s="641"/>
      <c r="BE6" s="637"/>
      <c r="BF6" s="636" t="s">
        <v>477</v>
      </c>
      <c r="BG6" s="641"/>
      <c r="BH6" s="641"/>
      <c r="BI6" s="637"/>
      <c r="BJ6" s="636" t="s">
        <v>478</v>
      </c>
      <c r="BK6" s="637"/>
    </row>
    <row r="7" spans="1:63" ht="12.75">
      <c r="A7" s="634" t="s">
        <v>3</v>
      </c>
      <c r="B7" s="635"/>
      <c r="C7" s="628" t="s">
        <v>4</v>
      </c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30"/>
      <c r="R7" s="578"/>
      <c r="S7" s="628" t="s">
        <v>6</v>
      </c>
      <c r="T7" s="629"/>
      <c r="U7" s="629"/>
      <c r="V7" s="630"/>
      <c r="W7" s="628" t="s">
        <v>7</v>
      </c>
      <c r="X7" s="629"/>
      <c r="Y7" s="629"/>
      <c r="Z7" s="630"/>
      <c r="AA7" s="628" t="s">
        <v>8</v>
      </c>
      <c r="AB7" s="629"/>
      <c r="AC7" s="629"/>
      <c r="AD7" s="630"/>
      <c r="AE7" s="628" t="s">
        <v>9</v>
      </c>
      <c r="AF7" s="630"/>
      <c r="AG7" s="628" t="s">
        <v>10</v>
      </c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629"/>
      <c r="AU7" s="629"/>
      <c r="AV7" s="630"/>
      <c r="AW7" s="578"/>
      <c r="AX7" s="631" t="s">
        <v>11</v>
      </c>
      <c r="AY7" s="632"/>
      <c r="AZ7" s="632"/>
      <c r="BA7" s="633"/>
      <c r="BB7" s="631" t="s">
        <v>12</v>
      </c>
      <c r="BC7" s="632"/>
      <c r="BD7" s="632"/>
      <c r="BE7" s="633"/>
      <c r="BF7" s="631" t="s">
        <v>13</v>
      </c>
      <c r="BG7" s="632"/>
      <c r="BH7" s="632"/>
      <c r="BI7" s="633"/>
      <c r="BJ7" s="631" t="s">
        <v>14</v>
      </c>
      <c r="BK7" s="633"/>
    </row>
    <row r="8" spans="1:63" ht="19.5" customHeight="1">
      <c r="A8" s="626" t="s">
        <v>480</v>
      </c>
      <c r="B8" s="627"/>
      <c r="C8" s="617" t="s">
        <v>481</v>
      </c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9"/>
      <c r="R8" s="579" t="s">
        <v>482</v>
      </c>
      <c r="S8" s="620">
        <v>77842</v>
      </c>
      <c r="T8" s="621"/>
      <c r="U8" s="621"/>
      <c r="V8" s="622"/>
      <c r="W8" s="620">
        <v>93462</v>
      </c>
      <c r="X8" s="621"/>
      <c r="Y8" s="621"/>
      <c r="Z8" s="622"/>
      <c r="AA8" s="620">
        <v>90616</v>
      </c>
      <c r="AB8" s="621"/>
      <c r="AC8" s="621"/>
      <c r="AD8" s="622"/>
      <c r="AE8" s="615"/>
      <c r="AF8" s="616"/>
      <c r="AG8" s="617" t="s">
        <v>483</v>
      </c>
      <c r="AH8" s="618"/>
      <c r="AI8" s="618"/>
      <c r="AJ8" s="618"/>
      <c r="AK8" s="618"/>
      <c r="AL8" s="618"/>
      <c r="AM8" s="618"/>
      <c r="AN8" s="618"/>
      <c r="AO8" s="618"/>
      <c r="AP8" s="618"/>
      <c r="AQ8" s="618"/>
      <c r="AR8" s="618"/>
      <c r="AS8" s="618"/>
      <c r="AT8" s="618"/>
      <c r="AU8" s="618"/>
      <c r="AV8" s="619"/>
      <c r="AW8" s="579" t="s">
        <v>484</v>
      </c>
      <c r="AX8" s="620">
        <v>92618</v>
      </c>
      <c r="AY8" s="621"/>
      <c r="AZ8" s="621"/>
      <c r="BA8" s="622"/>
      <c r="BB8" s="623">
        <v>106947</v>
      </c>
      <c r="BC8" s="624"/>
      <c r="BD8" s="624"/>
      <c r="BE8" s="625"/>
      <c r="BF8" s="623">
        <v>92159</v>
      </c>
      <c r="BG8" s="624"/>
      <c r="BH8" s="624"/>
      <c r="BI8" s="625"/>
      <c r="BJ8" s="623"/>
      <c r="BK8" s="625"/>
    </row>
    <row r="9" spans="1:63" ht="19.5" customHeight="1">
      <c r="A9" s="626" t="s">
        <v>485</v>
      </c>
      <c r="B9" s="627"/>
      <c r="C9" s="617" t="s">
        <v>486</v>
      </c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9"/>
      <c r="R9" s="579" t="s">
        <v>487</v>
      </c>
      <c r="S9" s="620">
        <v>52483</v>
      </c>
      <c r="T9" s="621"/>
      <c r="U9" s="621"/>
      <c r="V9" s="622"/>
      <c r="W9" s="620">
        <v>67285</v>
      </c>
      <c r="X9" s="621"/>
      <c r="Y9" s="621"/>
      <c r="Z9" s="622"/>
      <c r="AA9" s="620">
        <v>49779</v>
      </c>
      <c r="AB9" s="621"/>
      <c r="AC9" s="621"/>
      <c r="AD9" s="622"/>
      <c r="AE9" s="615"/>
      <c r="AF9" s="616"/>
      <c r="AG9" s="617" t="s">
        <v>488</v>
      </c>
      <c r="AH9" s="618"/>
      <c r="AI9" s="618"/>
      <c r="AJ9" s="618"/>
      <c r="AK9" s="618"/>
      <c r="AL9" s="618"/>
      <c r="AM9" s="618"/>
      <c r="AN9" s="618"/>
      <c r="AO9" s="618"/>
      <c r="AP9" s="618"/>
      <c r="AQ9" s="618"/>
      <c r="AR9" s="618"/>
      <c r="AS9" s="618"/>
      <c r="AT9" s="618"/>
      <c r="AU9" s="618"/>
      <c r="AV9" s="619"/>
      <c r="AW9" s="579" t="s">
        <v>489</v>
      </c>
      <c r="AX9" s="620">
        <v>39180</v>
      </c>
      <c r="AY9" s="621"/>
      <c r="AZ9" s="621"/>
      <c r="BA9" s="622"/>
      <c r="BB9" s="623">
        <v>54080</v>
      </c>
      <c r="BC9" s="624"/>
      <c r="BD9" s="624"/>
      <c r="BE9" s="625"/>
      <c r="BF9" s="623">
        <v>20116</v>
      </c>
      <c r="BG9" s="624"/>
      <c r="BH9" s="624"/>
      <c r="BI9" s="625"/>
      <c r="BJ9" s="623"/>
      <c r="BK9" s="625"/>
    </row>
    <row r="10" spans="1:63" ht="19.5" customHeight="1">
      <c r="A10" s="626" t="s">
        <v>490</v>
      </c>
      <c r="B10" s="627"/>
      <c r="C10" s="617" t="s">
        <v>491</v>
      </c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9"/>
      <c r="R10" s="579" t="s">
        <v>492</v>
      </c>
      <c r="S10" s="620">
        <v>6873</v>
      </c>
      <c r="T10" s="621"/>
      <c r="U10" s="621"/>
      <c r="V10" s="622"/>
      <c r="W10" s="620">
        <v>6873</v>
      </c>
      <c r="X10" s="621"/>
      <c r="Y10" s="621"/>
      <c r="Z10" s="622"/>
      <c r="AA10" s="620">
        <v>6873</v>
      </c>
      <c r="AB10" s="621"/>
      <c r="AC10" s="621"/>
      <c r="AD10" s="622"/>
      <c r="AE10" s="615"/>
      <c r="AF10" s="616"/>
      <c r="AG10" s="617" t="s">
        <v>493</v>
      </c>
      <c r="AH10" s="618"/>
      <c r="AI10" s="618"/>
      <c r="AJ10" s="618"/>
      <c r="AK10" s="618"/>
      <c r="AL10" s="618"/>
      <c r="AM10" s="618"/>
      <c r="AN10" s="618"/>
      <c r="AO10" s="618"/>
      <c r="AP10" s="618"/>
      <c r="AQ10" s="618"/>
      <c r="AR10" s="618"/>
      <c r="AS10" s="618"/>
      <c r="AT10" s="618"/>
      <c r="AU10" s="618"/>
      <c r="AV10" s="619"/>
      <c r="AW10" s="579" t="s">
        <v>494</v>
      </c>
      <c r="AX10" s="620">
        <v>5400</v>
      </c>
      <c r="AY10" s="621"/>
      <c r="AZ10" s="621"/>
      <c r="BA10" s="622"/>
      <c r="BB10" s="623">
        <v>6593</v>
      </c>
      <c r="BC10" s="624"/>
      <c r="BD10" s="624"/>
      <c r="BE10" s="625"/>
      <c r="BF10" s="623">
        <v>6084</v>
      </c>
      <c r="BG10" s="624"/>
      <c r="BH10" s="624"/>
      <c r="BI10" s="625"/>
      <c r="BJ10" s="623"/>
      <c r="BK10" s="625"/>
    </row>
    <row r="11" spans="1:63" s="582" customFormat="1" ht="19.5" customHeight="1">
      <c r="A11" s="608" t="s">
        <v>495</v>
      </c>
      <c r="B11" s="609"/>
      <c r="C11" s="600" t="s">
        <v>496</v>
      </c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2"/>
      <c r="R11" s="581"/>
      <c r="S11" s="610">
        <f>SUM(S8:V10)</f>
        <v>137198</v>
      </c>
      <c r="T11" s="611"/>
      <c r="U11" s="611"/>
      <c r="V11" s="612"/>
      <c r="W11" s="610">
        <f>SUM(W8:Z10)</f>
        <v>167620</v>
      </c>
      <c r="X11" s="611"/>
      <c r="Y11" s="611"/>
      <c r="Z11" s="612"/>
      <c r="AA11" s="610">
        <f>SUM(AA8:AD10)</f>
        <v>147268</v>
      </c>
      <c r="AB11" s="611"/>
      <c r="AC11" s="611"/>
      <c r="AD11" s="612"/>
      <c r="AE11" s="613"/>
      <c r="AF11" s="614"/>
      <c r="AG11" s="600" t="s">
        <v>497</v>
      </c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AV11" s="602"/>
      <c r="AW11" s="580"/>
      <c r="AX11" s="603">
        <f>SUM(AX8:BA10)</f>
        <v>137198</v>
      </c>
      <c r="AY11" s="604"/>
      <c r="AZ11" s="604"/>
      <c r="BA11" s="605"/>
      <c r="BB11" s="603">
        <f>SUM(BB8:BE10)</f>
        <v>167620</v>
      </c>
      <c r="BC11" s="604"/>
      <c r="BD11" s="604"/>
      <c r="BE11" s="605"/>
      <c r="BF11" s="603">
        <f>SUM(BF8:BI10)</f>
        <v>118359</v>
      </c>
      <c r="BG11" s="604"/>
      <c r="BH11" s="604"/>
      <c r="BI11" s="605"/>
      <c r="BJ11" s="603"/>
      <c r="BK11" s="605"/>
    </row>
    <row r="12" spans="1:63" ht="28.5" customHeight="1">
      <c r="A12" s="583"/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/>
      <c r="AV12" s="583"/>
      <c r="AW12" s="583"/>
      <c r="AX12" s="583"/>
      <c r="AY12" s="583"/>
      <c r="AZ12" s="583"/>
      <c r="BA12" s="583"/>
      <c r="BB12" s="583"/>
      <c r="BC12" s="583"/>
      <c r="BD12" s="583"/>
      <c r="BE12" s="583"/>
      <c r="BF12" s="583"/>
      <c r="BG12" s="583"/>
      <c r="BH12" s="583"/>
      <c r="BI12" s="583"/>
      <c r="BJ12" s="583"/>
      <c r="BK12" s="583"/>
    </row>
    <row r="13" spans="1:63" ht="28.5" customHeight="1">
      <c r="A13" s="642" t="s">
        <v>498</v>
      </c>
      <c r="B13" s="643"/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  <c r="AU13" s="643"/>
      <c r="AV13" s="643"/>
      <c r="AW13" s="643"/>
      <c r="AX13" s="643"/>
      <c r="AY13" s="643"/>
      <c r="AZ13" s="643"/>
      <c r="BA13" s="643"/>
      <c r="BB13" s="643"/>
      <c r="BC13" s="643"/>
      <c r="BD13" s="643"/>
      <c r="BE13" s="643"/>
      <c r="BF13" s="643"/>
      <c r="BG13" s="643"/>
      <c r="BH13" s="643"/>
      <c r="BI13" s="643"/>
      <c r="BJ13" s="643"/>
      <c r="BK13" s="644"/>
    </row>
    <row r="14" spans="1:63" ht="15" customHeight="1">
      <c r="A14" s="645" t="s">
        <v>469</v>
      </c>
      <c r="B14" s="646"/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646"/>
      <c r="Y14" s="646"/>
      <c r="Z14" s="646"/>
      <c r="AA14" s="646"/>
      <c r="AB14" s="646"/>
      <c r="AC14" s="646"/>
      <c r="AD14" s="646"/>
      <c r="AE14" s="646"/>
      <c r="AF14" s="646"/>
      <c r="AG14" s="646"/>
      <c r="AH14" s="646"/>
      <c r="AI14" s="646"/>
      <c r="AJ14" s="646"/>
      <c r="AK14" s="646"/>
      <c r="AL14" s="646"/>
      <c r="AM14" s="646"/>
      <c r="AN14" s="646"/>
      <c r="AO14" s="646"/>
      <c r="AP14" s="646"/>
      <c r="AQ14" s="646"/>
      <c r="AR14" s="646"/>
      <c r="AS14" s="646"/>
      <c r="AT14" s="646"/>
      <c r="AU14" s="646"/>
      <c r="AV14" s="646"/>
      <c r="AW14" s="646"/>
      <c r="AX14" s="646"/>
      <c r="AY14" s="646"/>
      <c r="AZ14" s="646"/>
      <c r="BA14" s="646"/>
      <c r="BB14" s="646"/>
      <c r="BC14" s="646"/>
      <c r="BD14" s="646"/>
      <c r="BE14" s="646"/>
      <c r="BF14" s="646"/>
      <c r="BG14" s="646"/>
      <c r="BH14" s="646"/>
      <c r="BI14" s="646"/>
      <c r="BJ14" s="646"/>
      <c r="BK14" s="647"/>
    </row>
    <row r="15" spans="1:63" ht="15.75" customHeight="1">
      <c r="A15" s="648" t="s">
        <v>470</v>
      </c>
      <c r="B15" s="648"/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648"/>
      <c r="S15" s="648"/>
      <c r="T15" s="648"/>
      <c r="U15" s="648"/>
      <c r="V15" s="648"/>
      <c r="W15" s="648"/>
      <c r="X15" s="648"/>
      <c r="Y15" s="648"/>
      <c r="Z15" s="648"/>
      <c r="AA15" s="648"/>
      <c r="AB15" s="648"/>
      <c r="AC15" s="648"/>
      <c r="AD15" s="648"/>
      <c r="AE15" s="648"/>
      <c r="AF15" s="648"/>
      <c r="AG15" s="648"/>
      <c r="AH15" s="648"/>
      <c r="AI15" s="648"/>
      <c r="AJ15" s="648"/>
      <c r="AK15" s="648"/>
      <c r="AL15" s="648"/>
      <c r="AM15" s="648"/>
      <c r="AN15" s="648"/>
      <c r="AO15" s="648"/>
      <c r="AP15" s="648"/>
      <c r="AQ15" s="648"/>
      <c r="AR15" s="648"/>
      <c r="AS15" s="648"/>
      <c r="AT15" s="648"/>
      <c r="AU15" s="648"/>
      <c r="AV15" s="648"/>
      <c r="AW15" s="648"/>
      <c r="AX15" s="648"/>
      <c r="AY15" s="648"/>
      <c r="AZ15" s="648"/>
      <c r="BA15" s="648"/>
      <c r="BB15" s="648"/>
      <c r="BC15" s="648"/>
      <c r="BD15" s="648"/>
      <c r="BE15" s="648"/>
      <c r="BF15" s="648"/>
      <c r="BG15" s="648"/>
      <c r="BH15" s="648"/>
      <c r="BI15" s="648"/>
      <c r="BJ15" s="648"/>
      <c r="BK15" s="648"/>
    </row>
    <row r="16" spans="1:63" ht="15.75" customHeight="1">
      <c r="A16" s="649" t="s">
        <v>471</v>
      </c>
      <c r="B16" s="650"/>
      <c r="C16" s="653" t="s">
        <v>472</v>
      </c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  <c r="AA16" s="654"/>
      <c r="AB16" s="654"/>
      <c r="AC16" s="654"/>
      <c r="AD16" s="654"/>
      <c r="AE16" s="654"/>
      <c r="AF16" s="655"/>
      <c r="AG16" s="653" t="s">
        <v>473</v>
      </c>
      <c r="AH16" s="654"/>
      <c r="AI16" s="654"/>
      <c r="AJ16" s="654"/>
      <c r="AK16" s="654"/>
      <c r="AL16" s="654"/>
      <c r="AM16" s="654"/>
      <c r="AN16" s="654"/>
      <c r="AO16" s="654"/>
      <c r="AP16" s="654"/>
      <c r="AQ16" s="654"/>
      <c r="AR16" s="654"/>
      <c r="AS16" s="654"/>
      <c r="AT16" s="654"/>
      <c r="AU16" s="654"/>
      <c r="AV16" s="654"/>
      <c r="AW16" s="654"/>
      <c r="AX16" s="654"/>
      <c r="AY16" s="654"/>
      <c r="AZ16" s="654"/>
      <c r="BA16" s="654"/>
      <c r="BB16" s="654"/>
      <c r="BC16" s="654"/>
      <c r="BD16" s="654"/>
      <c r="BE16" s="654"/>
      <c r="BF16" s="654"/>
      <c r="BG16" s="654"/>
      <c r="BH16" s="654"/>
      <c r="BI16" s="654"/>
      <c r="BJ16" s="654"/>
      <c r="BK16" s="655"/>
    </row>
    <row r="17" spans="1:63" ht="34.5" customHeight="1">
      <c r="A17" s="651"/>
      <c r="B17" s="652"/>
      <c r="C17" s="656" t="s">
        <v>474</v>
      </c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8"/>
      <c r="R17" s="576"/>
      <c r="S17" s="636" t="s">
        <v>475</v>
      </c>
      <c r="T17" s="641"/>
      <c r="U17" s="641"/>
      <c r="V17" s="637"/>
      <c r="W17" s="636" t="s">
        <v>476</v>
      </c>
      <c r="X17" s="641"/>
      <c r="Y17" s="641"/>
      <c r="Z17" s="637"/>
      <c r="AA17" s="636" t="s">
        <v>477</v>
      </c>
      <c r="AB17" s="641"/>
      <c r="AC17" s="641"/>
      <c r="AD17" s="637"/>
      <c r="AE17" s="636" t="s">
        <v>478</v>
      </c>
      <c r="AF17" s="637"/>
      <c r="AG17" s="638" t="s">
        <v>479</v>
      </c>
      <c r="AH17" s="639"/>
      <c r="AI17" s="639"/>
      <c r="AJ17" s="639"/>
      <c r="AK17" s="639"/>
      <c r="AL17" s="639"/>
      <c r="AM17" s="639"/>
      <c r="AN17" s="639"/>
      <c r="AO17" s="639"/>
      <c r="AP17" s="639"/>
      <c r="AQ17" s="639"/>
      <c r="AR17" s="639"/>
      <c r="AS17" s="639"/>
      <c r="AT17" s="639"/>
      <c r="AU17" s="639"/>
      <c r="AV17" s="640"/>
      <c r="AW17" s="577"/>
      <c r="AX17" s="636" t="s">
        <v>475</v>
      </c>
      <c r="AY17" s="641"/>
      <c r="AZ17" s="641"/>
      <c r="BA17" s="637"/>
      <c r="BB17" s="636" t="s">
        <v>476</v>
      </c>
      <c r="BC17" s="641"/>
      <c r="BD17" s="641"/>
      <c r="BE17" s="637"/>
      <c r="BF17" s="636" t="s">
        <v>477</v>
      </c>
      <c r="BG17" s="641"/>
      <c r="BH17" s="641"/>
      <c r="BI17" s="637"/>
      <c r="BJ17" s="636" t="s">
        <v>478</v>
      </c>
      <c r="BK17" s="637"/>
    </row>
    <row r="18" spans="1:63" ht="12.75">
      <c r="A18" s="634" t="s">
        <v>3</v>
      </c>
      <c r="B18" s="635"/>
      <c r="C18" s="628" t="s">
        <v>4</v>
      </c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30"/>
      <c r="R18" s="578"/>
      <c r="S18" s="628" t="s">
        <v>6</v>
      </c>
      <c r="T18" s="629"/>
      <c r="U18" s="629"/>
      <c r="V18" s="630"/>
      <c r="W18" s="628" t="s">
        <v>7</v>
      </c>
      <c r="X18" s="629"/>
      <c r="Y18" s="629"/>
      <c r="Z18" s="630"/>
      <c r="AA18" s="628" t="s">
        <v>8</v>
      </c>
      <c r="AB18" s="629"/>
      <c r="AC18" s="629"/>
      <c r="AD18" s="630"/>
      <c r="AE18" s="628" t="s">
        <v>9</v>
      </c>
      <c r="AF18" s="630"/>
      <c r="AG18" s="628" t="s">
        <v>10</v>
      </c>
      <c r="AH18" s="629"/>
      <c r="AI18" s="629"/>
      <c r="AJ18" s="629"/>
      <c r="AK18" s="629"/>
      <c r="AL18" s="629"/>
      <c r="AM18" s="629"/>
      <c r="AN18" s="629"/>
      <c r="AO18" s="629"/>
      <c r="AP18" s="629"/>
      <c r="AQ18" s="629"/>
      <c r="AR18" s="629"/>
      <c r="AS18" s="629"/>
      <c r="AT18" s="629"/>
      <c r="AU18" s="629"/>
      <c r="AV18" s="630"/>
      <c r="AW18" s="578"/>
      <c r="AX18" s="631" t="s">
        <v>11</v>
      </c>
      <c r="AY18" s="632"/>
      <c r="AZ18" s="632"/>
      <c r="BA18" s="633"/>
      <c r="BB18" s="631" t="s">
        <v>12</v>
      </c>
      <c r="BC18" s="632"/>
      <c r="BD18" s="632"/>
      <c r="BE18" s="633"/>
      <c r="BF18" s="631" t="s">
        <v>13</v>
      </c>
      <c r="BG18" s="632"/>
      <c r="BH18" s="632"/>
      <c r="BI18" s="633"/>
      <c r="BJ18" s="631" t="s">
        <v>14</v>
      </c>
      <c r="BK18" s="633"/>
    </row>
    <row r="19" spans="1:63" ht="19.5" customHeight="1">
      <c r="A19" s="626" t="s">
        <v>480</v>
      </c>
      <c r="B19" s="627"/>
      <c r="C19" s="617" t="s">
        <v>481</v>
      </c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9"/>
      <c r="R19" s="579" t="s">
        <v>482</v>
      </c>
      <c r="S19" s="620">
        <v>26936</v>
      </c>
      <c r="T19" s="621"/>
      <c r="U19" s="621"/>
      <c r="V19" s="622"/>
      <c r="W19" s="620">
        <v>30445</v>
      </c>
      <c r="X19" s="621"/>
      <c r="Y19" s="621"/>
      <c r="Z19" s="622"/>
      <c r="AA19" s="620">
        <v>26899</v>
      </c>
      <c r="AB19" s="621"/>
      <c r="AC19" s="621"/>
      <c r="AD19" s="622"/>
      <c r="AE19" s="615"/>
      <c r="AF19" s="616"/>
      <c r="AG19" s="617" t="s">
        <v>483</v>
      </c>
      <c r="AH19" s="618"/>
      <c r="AI19" s="618"/>
      <c r="AJ19" s="618"/>
      <c r="AK19" s="618"/>
      <c r="AL19" s="618"/>
      <c r="AM19" s="618"/>
      <c r="AN19" s="618"/>
      <c r="AO19" s="618"/>
      <c r="AP19" s="618"/>
      <c r="AQ19" s="618"/>
      <c r="AR19" s="618"/>
      <c r="AS19" s="618"/>
      <c r="AT19" s="618"/>
      <c r="AU19" s="618"/>
      <c r="AV19" s="619"/>
      <c r="AW19" s="579" t="s">
        <v>484</v>
      </c>
      <c r="AX19" s="620">
        <v>26936</v>
      </c>
      <c r="AY19" s="621"/>
      <c r="AZ19" s="621"/>
      <c r="BA19" s="622"/>
      <c r="BB19" s="623">
        <v>30445</v>
      </c>
      <c r="BC19" s="624"/>
      <c r="BD19" s="624"/>
      <c r="BE19" s="625"/>
      <c r="BF19" s="623">
        <v>26848</v>
      </c>
      <c r="BG19" s="624"/>
      <c r="BH19" s="624"/>
      <c r="BI19" s="625"/>
      <c r="BJ19" s="623"/>
      <c r="BK19" s="625"/>
    </row>
    <row r="20" spans="1:63" ht="19.5" customHeight="1">
      <c r="A20" s="626" t="s">
        <v>485</v>
      </c>
      <c r="B20" s="627"/>
      <c r="C20" s="617" t="s">
        <v>486</v>
      </c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9"/>
      <c r="R20" s="579" t="s">
        <v>487</v>
      </c>
      <c r="S20" s="620"/>
      <c r="T20" s="621"/>
      <c r="U20" s="621"/>
      <c r="V20" s="622"/>
      <c r="W20" s="620"/>
      <c r="X20" s="621"/>
      <c r="Y20" s="621"/>
      <c r="Z20" s="622"/>
      <c r="AA20" s="620"/>
      <c r="AB20" s="621"/>
      <c r="AC20" s="621"/>
      <c r="AD20" s="622"/>
      <c r="AE20" s="615"/>
      <c r="AF20" s="616"/>
      <c r="AG20" s="617" t="s">
        <v>488</v>
      </c>
      <c r="AH20" s="618"/>
      <c r="AI20" s="618"/>
      <c r="AJ20" s="618"/>
      <c r="AK20" s="618"/>
      <c r="AL20" s="618"/>
      <c r="AM20" s="618"/>
      <c r="AN20" s="618"/>
      <c r="AO20" s="618"/>
      <c r="AP20" s="618"/>
      <c r="AQ20" s="618"/>
      <c r="AR20" s="618"/>
      <c r="AS20" s="618"/>
      <c r="AT20" s="618"/>
      <c r="AU20" s="618"/>
      <c r="AV20" s="619"/>
      <c r="AW20" s="579" t="s">
        <v>489</v>
      </c>
      <c r="AX20" s="620"/>
      <c r="AY20" s="621"/>
      <c r="AZ20" s="621"/>
      <c r="BA20" s="622"/>
      <c r="BB20" s="623"/>
      <c r="BC20" s="624"/>
      <c r="BD20" s="624"/>
      <c r="BE20" s="625"/>
      <c r="BF20" s="623"/>
      <c r="BG20" s="624"/>
      <c r="BH20" s="624"/>
      <c r="BI20" s="625"/>
      <c r="BJ20" s="623"/>
      <c r="BK20" s="625"/>
    </row>
    <row r="21" spans="1:63" ht="19.5" customHeight="1">
      <c r="A21" s="626" t="s">
        <v>490</v>
      </c>
      <c r="B21" s="627"/>
      <c r="C21" s="617" t="s">
        <v>491</v>
      </c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9"/>
      <c r="R21" s="579" t="s">
        <v>492</v>
      </c>
      <c r="S21" s="620"/>
      <c r="T21" s="621"/>
      <c r="U21" s="621"/>
      <c r="V21" s="622"/>
      <c r="W21" s="620"/>
      <c r="X21" s="621"/>
      <c r="Y21" s="621"/>
      <c r="Z21" s="622"/>
      <c r="AA21" s="620"/>
      <c r="AB21" s="621"/>
      <c r="AC21" s="621"/>
      <c r="AD21" s="622"/>
      <c r="AE21" s="615"/>
      <c r="AF21" s="616"/>
      <c r="AG21" s="617" t="s">
        <v>493</v>
      </c>
      <c r="AH21" s="618"/>
      <c r="AI21" s="618"/>
      <c r="AJ21" s="618"/>
      <c r="AK21" s="618"/>
      <c r="AL21" s="618"/>
      <c r="AM21" s="618"/>
      <c r="AN21" s="618"/>
      <c r="AO21" s="618"/>
      <c r="AP21" s="618"/>
      <c r="AQ21" s="618"/>
      <c r="AR21" s="618"/>
      <c r="AS21" s="618"/>
      <c r="AT21" s="618"/>
      <c r="AU21" s="618"/>
      <c r="AV21" s="619"/>
      <c r="AW21" s="579" t="s">
        <v>494</v>
      </c>
      <c r="AX21" s="620"/>
      <c r="AY21" s="621"/>
      <c r="AZ21" s="621"/>
      <c r="BA21" s="622"/>
      <c r="BB21" s="623"/>
      <c r="BC21" s="624"/>
      <c r="BD21" s="624"/>
      <c r="BE21" s="625"/>
      <c r="BF21" s="623"/>
      <c r="BG21" s="624"/>
      <c r="BH21" s="624"/>
      <c r="BI21" s="625"/>
      <c r="BJ21" s="623"/>
      <c r="BK21" s="625"/>
    </row>
    <row r="22" spans="1:63" s="582" customFormat="1" ht="19.5" customHeight="1">
      <c r="A22" s="608" t="s">
        <v>495</v>
      </c>
      <c r="B22" s="609"/>
      <c r="C22" s="600" t="s">
        <v>496</v>
      </c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2"/>
      <c r="R22" s="581"/>
      <c r="S22" s="610">
        <f>SUM(S19:V21)</f>
        <v>26936</v>
      </c>
      <c r="T22" s="611"/>
      <c r="U22" s="611"/>
      <c r="V22" s="612"/>
      <c r="W22" s="610">
        <f>SUM(W19:Z21)</f>
        <v>30445</v>
      </c>
      <c r="X22" s="611"/>
      <c r="Y22" s="611"/>
      <c r="Z22" s="612"/>
      <c r="AA22" s="610">
        <f>SUM(AA19:AD21)</f>
        <v>26899</v>
      </c>
      <c r="AB22" s="611"/>
      <c r="AC22" s="611"/>
      <c r="AD22" s="612"/>
      <c r="AE22" s="613"/>
      <c r="AF22" s="614"/>
      <c r="AG22" s="600" t="s">
        <v>497</v>
      </c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2"/>
      <c r="AW22" s="580"/>
      <c r="AX22" s="603">
        <f>SUM(AX19:BA21)</f>
        <v>26936</v>
      </c>
      <c r="AY22" s="604"/>
      <c r="AZ22" s="604"/>
      <c r="BA22" s="605"/>
      <c r="BB22" s="603">
        <f>SUM(BB19:BE21)</f>
        <v>30445</v>
      </c>
      <c r="BC22" s="604"/>
      <c r="BD22" s="604"/>
      <c r="BE22" s="605"/>
      <c r="BF22" s="603">
        <f>SUM(BF19:BI21)</f>
        <v>26848</v>
      </c>
      <c r="BG22" s="604"/>
      <c r="BH22" s="604"/>
      <c r="BI22" s="605"/>
      <c r="BJ22" s="603"/>
      <c r="BK22" s="605"/>
    </row>
    <row r="23" spans="1:63" ht="19.5" customHeight="1">
      <c r="A23" s="606"/>
      <c r="B23" s="606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84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  <c r="AC23" s="607"/>
      <c r="AD23" s="607"/>
      <c r="AE23" s="597"/>
      <c r="AF23" s="597"/>
      <c r="AG23" s="598"/>
      <c r="AH23" s="598"/>
      <c r="AI23" s="598"/>
      <c r="AJ23" s="598"/>
      <c r="AK23" s="598"/>
      <c r="AL23" s="598"/>
      <c r="AM23" s="598"/>
      <c r="AN23" s="598"/>
      <c r="AO23" s="598"/>
      <c r="AP23" s="598"/>
      <c r="AQ23" s="598"/>
      <c r="AR23" s="598"/>
      <c r="AS23" s="598"/>
      <c r="AT23" s="598"/>
      <c r="AU23" s="598"/>
      <c r="AV23" s="584"/>
      <c r="AW23" s="584"/>
      <c r="AX23" s="599"/>
      <c r="AY23" s="599"/>
      <c r="AZ23" s="599"/>
      <c r="BA23" s="599"/>
      <c r="BB23" s="599"/>
      <c r="BC23" s="599"/>
      <c r="BD23" s="599"/>
      <c r="BE23" s="599"/>
      <c r="BF23" s="599"/>
      <c r="BG23" s="599"/>
      <c r="BH23" s="599"/>
      <c r="BI23" s="599"/>
      <c r="BJ23" s="599"/>
      <c r="BK23" s="599"/>
    </row>
  </sheetData>
  <sheetProtection/>
  <mergeCells count="154">
    <mergeCell ref="S6:V6"/>
    <mergeCell ref="W6:Z6"/>
    <mergeCell ref="BB6:BE6"/>
    <mergeCell ref="BF6:BI6"/>
    <mergeCell ref="A1:BK1"/>
    <mergeCell ref="A2:BK2"/>
    <mergeCell ref="A3:BK3"/>
    <mergeCell ref="A4:BK4"/>
    <mergeCell ref="A5:B6"/>
    <mergeCell ref="C5:AF5"/>
    <mergeCell ref="AG5:BK5"/>
    <mergeCell ref="C6:Q6"/>
    <mergeCell ref="AA6:AD6"/>
    <mergeCell ref="AE6:AF6"/>
    <mergeCell ref="AG6:AV6"/>
    <mergeCell ref="AX6:BA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8:B8"/>
    <mergeCell ref="C8:Q8"/>
    <mergeCell ref="S8:V8"/>
    <mergeCell ref="W8:Z8"/>
    <mergeCell ref="AA8:AD8"/>
    <mergeCell ref="AE8:AF8"/>
    <mergeCell ref="AG8:AV8"/>
    <mergeCell ref="AX8:BA8"/>
    <mergeCell ref="BJ8:BK8"/>
    <mergeCell ref="A9:B9"/>
    <mergeCell ref="C9:Q9"/>
    <mergeCell ref="S9:V9"/>
    <mergeCell ref="W9:Z9"/>
    <mergeCell ref="AA9:AD9"/>
    <mergeCell ref="AE9:AF9"/>
    <mergeCell ref="AG9:AV9"/>
    <mergeCell ref="AA10:AD10"/>
    <mergeCell ref="AE10:AF10"/>
    <mergeCell ref="BB8:BE8"/>
    <mergeCell ref="BF8:BI8"/>
    <mergeCell ref="A10:B10"/>
    <mergeCell ref="C10:Q10"/>
    <mergeCell ref="S10:V10"/>
    <mergeCell ref="W10:Z10"/>
    <mergeCell ref="AX9:BA9"/>
    <mergeCell ref="BB9:BE9"/>
    <mergeCell ref="BF9:BI9"/>
    <mergeCell ref="BJ9:BK9"/>
    <mergeCell ref="A11:B11"/>
    <mergeCell ref="C11:Q11"/>
    <mergeCell ref="S11:V11"/>
    <mergeCell ref="W11:Z11"/>
    <mergeCell ref="BJ11:BK11"/>
    <mergeCell ref="AG10:AV10"/>
    <mergeCell ref="AX10:BA10"/>
    <mergeCell ref="BB10:BE10"/>
    <mergeCell ref="BF10:BI10"/>
    <mergeCell ref="BJ10:BK10"/>
    <mergeCell ref="AG11:AV11"/>
    <mergeCell ref="AX11:BA11"/>
    <mergeCell ref="BB11:BE11"/>
    <mergeCell ref="BF11:BI11"/>
    <mergeCell ref="S17:V17"/>
    <mergeCell ref="W17:Z17"/>
    <mergeCell ref="AA17:AD17"/>
    <mergeCell ref="AE11:AF11"/>
    <mergeCell ref="AA11:AD11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AE18:AF18"/>
    <mergeCell ref="AE17:AF17"/>
    <mergeCell ref="AG17:AV17"/>
    <mergeCell ref="AX17:BA17"/>
    <mergeCell ref="AA19:AD19"/>
    <mergeCell ref="A18:B18"/>
    <mergeCell ref="C18:Q18"/>
    <mergeCell ref="S18:V18"/>
    <mergeCell ref="W18:Z18"/>
    <mergeCell ref="AA18:AD18"/>
    <mergeCell ref="A19:B19"/>
    <mergeCell ref="C19:Q19"/>
    <mergeCell ref="S19:V19"/>
    <mergeCell ref="W19:Z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E20:AF20"/>
    <mergeCell ref="AE19:AF19"/>
    <mergeCell ref="AG19:AV19"/>
    <mergeCell ref="AX19:BA19"/>
    <mergeCell ref="AA21:AD21"/>
    <mergeCell ref="A20:B20"/>
    <mergeCell ref="C20:Q20"/>
    <mergeCell ref="S20:V20"/>
    <mergeCell ref="W20:Z20"/>
    <mergeCell ref="AA20:AD20"/>
    <mergeCell ref="A21:B21"/>
    <mergeCell ref="C21:Q21"/>
    <mergeCell ref="S21:V21"/>
    <mergeCell ref="W21:Z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E22:AF22"/>
    <mergeCell ref="AE21:AF21"/>
    <mergeCell ref="AG21:AV21"/>
    <mergeCell ref="AX21:BA21"/>
    <mergeCell ref="AA23:AD23"/>
    <mergeCell ref="A22:B22"/>
    <mergeCell ref="C22:Q22"/>
    <mergeCell ref="S22:V22"/>
    <mergeCell ref="W22:Z22"/>
    <mergeCell ref="AA22:AD22"/>
    <mergeCell ref="A23:B23"/>
    <mergeCell ref="C23:Q23"/>
    <mergeCell ref="S23:V23"/>
    <mergeCell ref="W23:Z23"/>
    <mergeCell ref="BF23:BI23"/>
    <mergeCell ref="BJ23:BK23"/>
    <mergeCell ref="AG22:AV22"/>
    <mergeCell ref="AX22:BA22"/>
    <mergeCell ref="BB22:BE22"/>
    <mergeCell ref="BF22:BI22"/>
    <mergeCell ref="BJ22:BK22"/>
    <mergeCell ref="AE23:AF23"/>
    <mergeCell ref="AG23:AU23"/>
    <mergeCell ref="AX23:BA23"/>
    <mergeCell ref="BB23:BE2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6.50390625" style="437" customWidth="1"/>
    <col min="2" max="2" width="77.875" style="432" customWidth="1"/>
    <col min="3" max="3" width="32.50390625" style="437" customWidth="1"/>
    <col min="4" max="16384" width="9.375" style="437" customWidth="1"/>
  </cols>
  <sheetData>
    <row r="1" spans="1:3" s="427" customFormat="1" ht="25.5" customHeight="1">
      <c r="A1" s="424" t="s">
        <v>291</v>
      </c>
      <c r="B1" s="425"/>
      <c r="C1" s="426"/>
    </row>
    <row r="2" spans="1:3" s="430" customFormat="1" ht="18" customHeight="1">
      <c r="A2" s="428" t="s">
        <v>270</v>
      </c>
      <c r="B2" s="429"/>
      <c r="C2" s="428"/>
    </row>
    <row r="3" spans="1:3" s="431" customFormat="1" ht="16.5" customHeight="1">
      <c r="A3" s="660" t="s">
        <v>446</v>
      </c>
      <c r="B3" s="660"/>
      <c r="C3" s="660"/>
    </row>
    <row r="4" s="432" customFormat="1" ht="14.25" thickBot="1">
      <c r="C4" s="433" t="s">
        <v>24</v>
      </c>
    </row>
    <row r="5" spans="1:3" ht="54" customHeight="1" thickBot="1" thickTop="1">
      <c r="A5" s="434" t="s">
        <v>1</v>
      </c>
      <c r="B5" s="435" t="s">
        <v>37</v>
      </c>
      <c r="C5" s="436" t="s">
        <v>271</v>
      </c>
    </row>
    <row r="6" spans="1:3" s="441" customFormat="1" ht="19.5" customHeight="1">
      <c r="A6" s="438">
        <v>1</v>
      </c>
      <c r="B6" s="439" t="s">
        <v>272</v>
      </c>
      <c r="C6" s="440">
        <v>134572</v>
      </c>
    </row>
    <row r="7" spans="1:3" s="441" customFormat="1" ht="19.5" customHeight="1">
      <c r="A7" s="442">
        <v>2</v>
      </c>
      <c r="B7" s="443" t="s">
        <v>273</v>
      </c>
      <c r="C7" s="440">
        <v>91404</v>
      </c>
    </row>
    <row r="8" spans="1:3" s="441" customFormat="1" ht="18" customHeight="1">
      <c r="A8" s="444">
        <v>3</v>
      </c>
      <c r="B8" s="445" t="s">
        <v>274</v>
      </c>
      <c r="C8" s="446">
        <f>C6-C7</f>
        <v>43168</v>
      </c>
    </row>
    <row r="9" spans="1:3" s="441" customFormat="1" ht="18" customHeight="1">
      <c r="A9" s="442">
        <v>4</v>
      </c>
      <c r="B9" s="439" t="s">
        <v>275</v>
      </c>
      <c r="C9" s="440">
        <v>12697</v>
      </c>
    </row>
    <row r="10" spans="1:3" s="441" customFormat="1" ht="18" customHeight="1">
      <c r="A10" s="442">
        <v>5</v>
      </c>
      <c r="B10" s="443" t="s">
        <v>276</v>
      </c>
      <c r="C10" s="447">
        <v>26955</v>
      </c>
    </row>
    <row r="11" spans="1:3" s="451" customFormat="1" ht="18" customHeight="1">
      <c r="A11" s="448">
        <v>6</v>
      </c>
      <c r="B11" s="449" t="s">
        <v>277</v>
      </c>
      <c r="C11" s="450">
        <f>C9-C10</f>
        <v>-14258</v>
      </c>
    </row>
    <row r="12" spans="1:3" s="455" customFormat="1" ht="17.25" customHeight="1">
      <c r="A12" s="452">
        <v>7</v>
      </c>
      <c r="B12" s="453" t="s">
        <v>278</v>
      </c>
      <c r="C12" s="454">
        <f>C8+C11</f>
        <v>28910</v>
      </c>
    </row>
    <row r="13" spans="1:3" s="441" customFormat="1" ht="18" customHeight="1">
      <c r="A13" s="442">
        <v>8</v>
      </c>
      <c r="B13" s="443" t="s">
        <v>279</v>
      </c>
      <c r="C13" s="456">
        <v>0</v>
      </c>
    </row>
    <row r="14" spans="1:3" s="441" customFormat="1" ht="17.25" customHeight="1">
      <c r="A14" s="442">
        <v>9</v>
      </c>
      <c r="B14" s="439" t="s">
        <v>280</v>
      </c>
      <c r="C14" s="456">
        <v>0</v>
      </c>
    </row>
    <row r="15" spans="1:3" s="441" customFormat="1" ht="21.75" customHeight="1">
      <c r="A15" s="457">
        <v>10</v>
      </c>
      <c r="B15" s="458" t="s">
        <v>281</v>
      </c>
      <c r="C15" s="459">
        <f>C13-C14</f>
        <v>0</v>
      </c>
    </row>
    <row r="16" spans="1:3" s="441" customFormat="1" ht="23.25" customHeight="1">
      <c r="A16" s="442">
        <v>11</v>
      </c>
      <c r="B16" s="439" t="s">
        <v>282</v>
      </c>
      <c r="C16" s="456">
        <v>0</v>
      </c>
    </row>
    <row r="17" spans="1:3" s="441" customFormat="1" ht="21.75" customHeight="1">
      <c r="A17" s="442">
        <v>12</v>
      </c>
      <c r="B17" s="439" t="s">
        <v>283</v>
      </c>
      <c r="C17" s="456">
        <v>0</v>
      </c>
    </row>
    <row r="18" spans="1:3" s="441" customFormat="1" ht="21" customHeight="1">
      <c r="A18" s="457">
        <v>13</v>
      </c>
      <c r="B18" s="458" t="s">
        <v>284</v>
      </c>
      <c r="C18" s="459">
        <f>C16-C17</f>
        <v>0</v>
      </c>
    </row>
    <row r="19" spans="1:3" s="451" customFormat="1" ht="21" customHeight="1">
      <c r="A19" s="452">
        <v>14</v>
      </c>
      <c r="B19" s="453" t="s">
        <v>285</v>
      </c>
      <c r="C19" s="460">
        <f>C15+C18</f>
        <v>0</v>
      </c>
    </row>
    <row r="20" spans="1:3" s="464" customFormat="1" ht="21.75" customHeight="1">
      <c r="A20" s="461">
        <v>15</v>
      </c>
      <c r="B20" s="462" t="s">
        <v>286</v>
      </c>
      <c r="C20" s="463">
        <f>C12+C19</f>
        <v>28910</v>
      </c>
    </row>
    <row r="21" spans="1:3" s="464" customFormat="1" ht="21" customHeight="1">
      <c r="A21" s="465">
        <v>16</v>
      </c>
      <c r="B21" s="466" t="s">
        <v>287</v>
      </c>
      <c r="C21" s="467"/>
    </row>
    <row r="22" spans="1:3" s="471" customFormat="1" ht="26.25" customHeight="1">
      <c r="A22" s="468">
        <v>17</v>
      </c>
      <c r="B22" s="469" t="s">
        <v>288</v>
      </c>
      <c r="C22" s="470">
        <f>C12-C21</f>
        <v>28910</v>
      </c>
    </row>
    <row r="23" spans="1:3" ht="30.75" customHeight="1">
      <c r="A23" s="472">
        <v>18</v>
      </c>
      <c r="B23" s="473" t="s">
        <v>289</v>
      </c>
      <c r="C23" s="474">
        <f>C19*0.1</f>
        <v>0</v>
      </c>
    </row>
    <row r="24" spans="1:3" s="478" customFormat="1" ht="24" customHeight="1" thickBot="1">
      <c r="A24" s="475">
        <v>19</v>
      </c>
      <c r="B24" s="476" t="s">
        <v>290</v>
      </c>
      <c r="C24" s="477">
        <f>C19-C23</f>
        <v>0</v>
      </c>
    </row>
    <row r="25" ht="13.5" thickTop="1"/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scale="81" r:id="rId1"/>
  <headerFooter alignWithMargins="0">
    <oddHeader>&amp;R&amp;"Times New Roman CE,Félkövér dőlt"&amp;12 10.sz.melléklet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19" t="s">
        <v>217</v>
      </c>
    </row>
    <row r="2" spans="1:8" s="373" customFormat="1" ht="26.25" customHeight="1">
      <c r="A2" s="661" t="s">
        <v>239</v>
      </c>
      <c r="B2" s="663" t="s">
        <v>261</v>
      </c>
      <c r="C2" s="661" t="s">
        <v>262</v>
      </c>
      <c r="D2" s="661" t="s">
        <v>263</v>
      </c>
      <c r="E2" s="404" t="s">
        <v>264</v>
      </c>
      <c r="F2" s="405"/>
      <c r="G2" s="405"/>
      <c r="H2" s="406"/>
    </row>
    <row r="3" spans="1:8" s="377" customFormat="1" ht="32.25" customHeight="1" thickBot="1">
      <c r="A3" s="662"/>
      <c r="B3" s="664"/>
      <c r="C3" s="664"/>
      <c r="D3" s="662"/>
      <c r="E3" s="407" t="s">
        <v>244</v>
      </c>
      <c r="F3" s="408" t="s">
        <v>245</v>
      </c>
      <c r="G3" s="408" t="s">
        <v>447</v>
      </c>
      <c r="H3" s="409" t="s">
        <v>448</v>
      </c>
    </row>
    <row r="4" spans="1:8" s="383" customFormat="1" ht="18" customHeight="1" thickBot="1">
      <c r="A4" s="410">
        <v>1</v>
      </c>
      <c r="B4" s="411">
        <v>2</v>
      </c>
      <c r="C4" s="411">
        <v>3</v>
      </c>
      <c r="D4" s="412">
        <v>4</v>
      </c>
      <c r="E4" s="410">
        <v>5</v>
      </c>
      <c r="F4" s="412">
        <v>6</v>
      </c>
      <c r="G4" s="412">
        <v>7</v>
      </c>
      <c r="H4" s="413">
        <v>8</v>
      </c>
    </row>
    <row r="5" spans="1:8" ht="18" customHeight="1" thickBot="1">
      <c r="A5" s="414" t="s">
        <v>3</v>
      </c>
      <c r="B5" s="384" t="s">
        <v>265</v>
      </c>
      <c r="C5" s="415"/>
      <c r="D5" s="416"/>
      <c r="E5" s="417">
        <f>SUM(E6:E9)</f>
        <v>0</v>
      </c>
      <c r="F5" s="418">
        <f>SUM(F6:F9)</f>
        <v>0</v>
      </c>
      <c r="G5" s="418">
        <f>SUM(G6:G9)</f>
        <v>0</v>
      </c>
      <c r="H5" s="372">
        <f>SUM(H6:H9)</f>
        <v>0</v>
      </c>
    </row>
    <row r="6" spans="1:8" ht="18" customHeight="1">
      <c r="A6" s="419" t="s">
        <v>4</v>
      </c>
      <c r="B6" s="392" t="s">
        <v>266</v>
      </c>
      <c r="C6" s="420"/>
      <c r="D6" s="393"/>
      <c r="E6" s="395"/>
      <c r="F6" s="396"/>
      <c r="G6" s="396"/>
      <c r="H6" s="397"/>
    </row>
    <row r="7" spans="1:8" ht="18" customHeight="1">
      <c r="A7" s="419" t="s">
        <v>6</v>
      </c>
      <c r="B7" s="392" t="s">
        <v>256</v>
      </c>
      <c r="C7" s="420"/>
      <c r="D7" s="393"/>
      <c r="E7" s="395"/>
      <c r="F7" s="396"/>
      <c r="G7" s="396"/>
      <c r="H7" s="397"/>
    </row>
    <row r="8" spans="1:8" ht="18" customHeight="1">
      <c r="A8" s="419" t="s">
        <v>7</v>
      </c>
      <c r="B8" s="392" t="s">
        <v>256</v>
      </c>
      <c r="C8" s="420"/>
      <c r="D8" s="393"/>
      <c r="E8" s="395"/>
      <c r="F8" s="396"/>
      <c r="G8" s="396"/>
      <c r="H8" s="397"/>
    </row>
    <row r="9" spans="1:8" ht="18" customHeight="1" thickBot="1">
      <c r="A9" s="419" t="s">
        <v>8</v>
      </c>
      <c r="B9" s="392" t="s">
        <v>256</v>
      </c>
      <c r="C9" s="420"/>
      <c r="D9" s="393"/>
      <c r="E9" s="395"/>
      <c r="F9" s="396"/>
      <c r="G9" s="396"/>
      <c r="H9" s="397"/>
    </row>
    <row r="10" spans="1:8" ht="18" customHeight="1" thickBot="1">
      <c r="A10" s="414" t="s">
        <v>9</v>
      </c>
      <c r="B10" s="384" t="s">
        <v>267</v>
      </c>
      <c r="C10" s="415"/>
      <c r="D10" s="416"/>
      <c r="E10" s="417">
        <f>SUM(E11:E14)</f>
        <v>0</v>
      </c>
      <c r="F10" s="421">
        <f>SUM(F11:F14)</f>
        <v>0</v>
      </c>
      <c r="G10" s="421">
        <f>SUM(G11:G14)</f>
        <v>0</v>
      </c>
      <c r="H10" s="422">
        <f>SUM(H11:H14)</f>
        <v>0</v>
      </c>
    </row>
    <row r="11" spans="1:8" ht="18" customHeight="1">
      <c r="A11" s="419" t="s">
        <v>10</v>
      </c>
      <c r="B11" s="392" t="s">
        <v>268</v>
      </c>
      <c r="C11" s="420"/>
      <c r="D11" s="393"/>
      <c r="E11" s="395"/>
      <c r="F11" s="396"/>
      <c r="G11" s="396"/>
      <c r="H11" s="397"/>
    </row>
    <row r="12" spans="1:8" ht="18" customHeight="1">
      <c r="A12" s="419" t="s">
        <v>11</v>
      </c>
      <c r="B12" s="392"/>
      <c r="C12" s="420"/>
      <c r="D12" s="393"/>
      <c r="E12" s="395"/>
      <c r="F12" s="396"/>
      <c r="G12" s="396"/>
      <c r="H12" s="397"/>
    </row>
    <row r="13" spans="1:8" ht="18" customHeight="1">
      <c r="A13" s="419" t="s">
        <v>12</v>
      </c>
      <c r="B13" s="392" t="s">
        <v>256</v>
      </c>
      <c r="C13" s="420"/>
      <c r="D13" s="393"/>
      <c r="E13" s="395"/>
      <c r="F13" s="396"/>
      <c r="G13" s="396"/>
      <c r="H13" s="397"/>
    </row>
    <row r="14" spans="1:8" ht="18" customHeight="1" thickBot="1">
      <c r="A14" s="419" t="s">
        <v>13</v>
      </c>
      <c r="B14" s="392" t="s">
        <v>256</v>
      </c>
      <c r="C14" s="420"/>
      <c r="D14" s="393"/>
      <c r="E14" s="395"/>
      <c r="F14" s="396"/>
      <c r="G14" s="396"/>
      <c r="H14" s="397"/>
    </row>
    <row r="15" spans="1:8" ht="18" customHeight="1" thickBot="1">
      <c r="A15" s="414" t="s">
        <v>14</v>
      </c>
      <c r="B15" s="384" t="s">
        <v>269</v>
      </c>
      <c r="C15" s="415"/>
      <c r="D15" s="416"/>
      <c r="E15" s="423">
        <f>E5+E10</f>
        <v>0</v>
      </c>
      <c r="F15" s="418">
        <f>F5+F10</f>
        <v>0</v>
      </c>
      <c r="G15" s="418">
        <f>G5+G10</f>
        <v>0</v>
      </c>
      <c r="H15" s="372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Roman,Félkövér"&amp;14
Az önkormányzat által felvett hitelállomány alakulása
 lejárat és eszközök szerinti bontásban&amp;R&amp;"Times New Roman CE,Félkövér dőlt"&amp;12 11.sz.melléklet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19" t="s">
        <v>217</v>
      </c>
    </row>
    <row r="2" spans="1:9" s="373" customFormat="1" ht="26.25" customHeight="1">
      <c r="A2" s="670" t="s">
        <v>239</v>
      </c>
      <c r="B2" s="668" t="s">
        <v>240</v>
      </c>
      <c r="C2" s="672" t="s">
        <v>241</v>
      </c>
      <c r="D2" s="672" t="s">
        <v>449</v>
      </c>
      <c r="E2" s="665" t="s">
        <v>242</v>
      </c>
      <c r="F2" s="666"/>
      <c r="G2" s="666"/>
      <c r="H2" s="667"/>
      <c r="I2" s="668" t="s">
        <v>243</v>
      </c>
    </row>
    <row r="3" spans="1:9" s="377" customFormat="1" ht="32.25" customHeight="1" thickBot="1">
      <c r="A3" s="671"/>
      <c r="B3" s="669"/>
      <c r="C3" s="669"/>
      <c r="D3" s="673"/>
      <c r="E3" s="374" t="s">
        <v>244</v>
      </c>
      <c r="F3" s="375" t="s">
        <v>245</v>
      </c>
      <c r="G3" s="375" t="s">
        <v>447</v>
      </c>
      <c r="H3" s="376" t="s">
        <v>450</v>
      </c>
      <c r="I3" s="669"/>
    </row>
    <row r="4" spans="1:9" s="383" customFormat="1" ht="18" customHeight="1" thickBot="1">
      <c r="A4" s="378">
        <v>1</v>
      </c>
      <c r="B4" s="379">
        <v>2</v>
      </c>
      <c r="C4" s="380">
        <v>3</v>
      </c>
      <c r="D4" s="379">
        <v>4</v>
      </c>
      <c r="E4" s="378">
        <v>5</v>
      </c>
      <c r="F4" s="380">
        <v>6</v>
      </c>
      <c r="G4" s="380">
        <v>7</v>
      </c>
      <c r="H4" s="381">
        <v>8</v>
      </c>
      <c r="I4" s="382" t="s">
        <v>246</v>
      </c>
    </row>
    <row r="5" spans="1:9" ht="33.75" customHeight="1" thickBot="1">
      <c r="A5" s="11" t="s">
        <v>3</v>
      </c>
      <c r="B5" s="384" t="s">
        <v>247</v>
      </c>
      <c r="C5" s="385"/>
      <c r="D5" s="386">
        <f>SUM(D6:D7)</f>
        <v>0</v>
      </c>
      <c r="E5" s="387">
        <f>SUM(E6:E7)</f>
        <v>0</v>
      </c>
      <c r="F5" s="388">
        <f>SUM(F6:F7)</f>
        <v>0</v>
      </c>
      <c r="G5" s="388">
        <f>SUM(G6:G7)</f>
        <v>0</v>
      </c>
      <c r="H5" s="389">
        <f>SUM(H6:H7)</f>
        <v>0</v>
      </c>
      <c r="I5" s="390">
        <f>SUM(D5:H5)</f>
        <v>0</v>
      </c>
    </row>
    <row r="6" spans="1:9" ht="21" customHeight="1">
      <c r="A6" s="391" t="s">
        <v>4</v>
      </c>
      <c r="B6" s="392" t="s">
        <v>248</v>
      </c>
      <c r="C6" s="393"/>
      <c r="D6" s="394"/>
      <c r="E6" s="395"/>
      <c r="F6" s="396"/>
      <c r="G6" s="396"/>
      <c r="H6" s="397"/>
      <c r="I6" s="398">
        <f aca="true" t="shared" si="0" ref="I6:I17">SUM(D6:H6)</f>
        <v>0</v>
      </c>
    </row>
    <row r="7" spans="1:9" ht="21" customHeight="1" thickBot="1">
      <c r="A7" s="391" t="s">
        <v>6</v>
      </c>
      <c r="B7" s="392" t="s">
        <v>249</v>
      </c>
      <c r="C7" s="393"/>
      <c r="D7" s="394"/>
      <c r="E7" s="395"/>
      <c r="F7" s="396"/>
      <c r="G7" s="396"/>
      <c r="H7" s="397"/>
      <c r="I7" s="398">
        <f t="shared" si="0"/>
        <v>0</v>
      </c>
    </row>
    <row r="8" spans="1:9" ht="36" customHeight="1" thickBot="1">
      <c r="A8" s="11" t="s">
        <v>7</v>
      </c>
      <c r="B8" s="399" t="s">
        <v>250</v>
      </c>
      <c r="C8" s="385"/>
      <c r="D8" s="386">
        <f aca="true" t="shared" si="1" ref="D8:I8">SUM(D9:D12)</f>
        <v>0</v>
      </c>
      <c r="E8" s="400">
        <f t="shared" si="1"/>
        <v>0</v>
      </c>
      <c r="F8" s="401">
        <f t="shared" si="1"/>
        <v>0</v>
      </c>
      <c r="G8" s="401">
        <f t="shared" si="1"/>
        <v>0</v>
      </c>
      <c r="H8" s="389">
        <f t="shared" si="1"/>
        <v>0</v>
      </c>
      <c r="I8" s="386">
        <f t="shared" si="1"/>
        <v>0</v>
      </c>
    </row>
    <row r="9" spans="1:9" ht="21" customHeight="1">
      <c r="A9" s="391" t="s">
        <v>8</v>
      </c>
      <c r="B9" s="392" t="s">
        <v>251</v>
      </c>
      <c r="C9" s="393"/>
      <c r="D9" s="394"/>
      <c r="E9" s="395"/>
      <c r="F9" s="396"/>
      <c r="G9" s="396"/>
      <c r="H9" s="397"/>
      <c r="I9" s="398">
        <f>SUM(D9:H9)</f>
        <v>0</v>
      </c>
    </row>
    <row r="10" spans="1:9" ht="21" customHeight="1">
      <c r="A10" s="391" t="s">
        <v>9</v>
      </c>
      <c r="B10" s="402" t="s">
        <v>252</v>
      </c>
      <c r="C10" s="393"/>
      <c r="D10" s="394"/>
      <c r="E10" s="395"/>
      <c r="F10" s="396"/>
      <c r="G10" s="396"/>
      <c r="H10" s="397"/>
      <c r="I10" s="398">
        <f>SUM(D10:H10)</f>
        <v>0</v>
      </c>
    </row>
    <row r="11" spans="1:9" ht="21" customHeight="1">
      <c r="A11" s="391" t="s">
        <v>10</v>
      </c>
      <c r="B11" s="392" t="s">
        <v>253</v>
      </c>
      <c r="C11" s="393"/>
      <c r="D11" s="394"/>
      <c r="E11" s="395"/>
      <c r="F11" s="396"/>
      <c r="G11" s="396"/>
      <c r="H11" s="397"/>
      <c r="I11" s="398">
        <f>SUM(D11:H11)</f>
        <v>0</v>
      </c>
    </row>
    <row r="12" spans="1:9" ht="18" customHeight="1" thickBot="1">
      <c r="A12" s="391" t="s">
        <v>11</v>
      </c>
      <c r="B12" s="392" t="s">
        <v>254</v>
      </c>
      <c r="C12" s="393"/>
      <c r="D12" s="394"/>
      <c r="E12" s="395"/>
      <c r="F12" s="396"/>
      <c r="G12" s="396"/>
      <c r="H12" s="397"/>
      <c r="I12" s="398">
        <f>SUM(D12:H12)</f>
        <v>0</v>
      </c>
    </row>
    <row r="13" spans="1:9" ht="21" customHeight="1" thickBot="1">
      <c r="A13" s="11" t="s">
        <v>12</v>
      </c>
      <c r="B13" s="399" t="s">
        <v>255</v>
      </c>
      <c r="C13" s="385"/>
      <c r="D13" s="386">
        <f>SUM(D14:D14)</f>
        <v>0</v>
      </c>
      <c r="E13" s="387">
        <f>SUM(E14:E14)</f>
        <v>0</v>
      </c>
      <c r="F13" s="388">
        <f>SUM(F14:F14)</f>
        <v>0</v>
      </c>
      <c r="G13" s="388">
        <f>SUM(G14:G14)</f>
        <v>0</v>
      </c>
      <c r="H13" s="389">
        <f>SUM(H14:H14)</f>
        <v>0</v>
      </c>
      <c r="I13" s="390">
        <f t="shared" si="0"/>
        <v>0</v>
      </c>
    </row>
    <row r="14" spans="1:9" ht="21" customHeight="1" thickBot="1">
      <c r="A14" s="391" t="s">
        <v>13</v>
      </c>
      <c r="B14" s="392" t="s">
        <v>256</v>
      </c>
      <c r="C14" s="393"/>
      <c r="D14" s="394"/>
      <c r="E14" s="395"/>
      <c r="F14" s="396"/>
      <c r="G14" s="396"/>
      <c r="H14" s="397"/>
      <c r="I14" s="398">
        <f t="shared" si="0"/>
        <v>0</v>
      </c>
    </row>
    <row r="15" spans="1:9" ht="21" customHeight="1" thickBot="1">
      <c r="A15" s="11" t="s">
        <v>14</v>
      </c>
      <c r="B15" s="399" t="s">
        <v>257</v>
      </c>
      <c r="C15" s="385"/>
      <c r="D15" s="386">
        <f>SUM(D16:D16)</f>
        <v>0</v>
      </c>
      <c r="E15" s="387">
        <f>SUM(E16:E16)</f>
        <v>0</v>
      </c>
      <c r="F15" s="388">
        <f>SUM(F16:F16)</f>
        <v>0</v>
      </c>
      <c r="G15" s="388">
        <f>SUM(G16:G16)</f>
        <v>0</v>
      </c>
      <c r="H15" s="389">
        <f>SUM(H16:H16)</f>
        <v>0</v>
      </c>
      <c r="I15" s="390">
        <f t="shared" si="0"/>
        <v>0</v>
      </c>
    </row>
    <row r="16" spans="1:9" ht="21" customHeight="1" thickBot="1">
      <c r="A16" s="391" t="s">
        <v>258</v>
      </c>
      <c r="B16" s="392"/>
      <c r="C16" s="393"/>
      <c r="D16" s="394"/>
      <c r="E16" s="395"/>
      <c r="F16" s="396"/>
      <c r="G16" s="396"/>
      <c r="H16" s="397"/>
      <c r="I16" s="398">
        <f t="shared" si="0"/>
        <v>0</v>
      </c>
    </row>
    <row r="17" spans="1:9" ht="21" customHeight="1" thickBot="1">
      <c r="A17" s="11" t="s">
        <v>259</v>
      </c>
      <c r="B17" s="384" t="s">
        <v>260</v>
      </c>
      <c r="C17" s="403"/>
      <c r="D17" s="386">
        <f>D5+D8+D13+D15</f>
        <v>0</v>
      </c>
      <c r="E17" s="387">
        <f>E5+E8+E13+E15</f>
        <v>0</v>
      </c>
      <c r="F17" s="388">
        <f>F5+F8+F13+F15</f>
        <v>0</v>
      </c>
      <c r="G17" s="388">
        <f>G5+G8+G13+G15</f>
        <v>0</v>
      </c>
      <c r="H17" s="389">
        <f>H5+H8+H13+H15</f>
        <v>0</v>
      </c>
      <c r="I17" s="390">
        <f t="shared" si="0"/>
        <v>0</v>
      </c>
    </row>
  </sheetData>
  <sheetProtection/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Roman,Félkövér"&amp;14
Többéves kihatással járó döntésekből származó kötelezettségek
célok szerint, évenkénti bontásban&amp;R&amp;"Times New Roman,Félkövér dőlt"&amp;12 12.sz.melléklet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J29" sqref="J29"/>
    </sheetView>
  </sheetViews>
  <sheetFormatPr defaultColWidth="9.00390625" defaultRowHeight="12.75"/>
  <cols>
    <col min="1" max="1" width="61.50390625" style="484" customWidth="1"/>
    <col min="2" max="2" width="9.00390625" style="484" bestFit="1" customWidth="1"/>
    <col min="3" max="5" width="20.625" style="485" customWidth="1"/>
    <col min="6" max="16384" width="9.375" style="484" customWidth="1"/>
  </cols>
  <sheetData>
    <row r="1" spans="1:5" s="483" customFormat="1" ht="19.5" customHeight="1" thickBot="1">
      <c r="A1" s="479" t="s">
        <v>292</v>
      </c>
      <c r="B1" s="480" t="s">
        <v>293</v>
      </c>
      <c r="C1" s="481" t="s">
        <v>294</v>
      </c>
      <c r="D1" s="481" t="s">
        <v>295</v>
      </c>
      <c r="E1" s="482" t="s">
        <v>296</v>
      </c>
    </row>
    <row r="2" ht="13.5" thickBot="1"/>
    <row r="3" spans="1:5" ht="12.75">
      <c r="A3" s="486" t="s">
        <v>297</v>
      </c>
      <c r="B3" s="487"/>
      <c r="C3" s="488">
        <v>1176000</v>
      </c>
      <c r="D3" s="488">
        <v>1176000</v>
      </c>
      <c r="E3" s="489">
        <f>C3-D3</f>
        <v>0</v>
      </c>
    </row>
    <row r="4" spans="1:5" ht="13.5" thickBot="1">
      <c r="A4" s="490" t="s">
        <v>298</v>
      </c>
      <c r="B4" s="491"/>
      <c r="C4" s="492">
        <v>327663</v>
      </c>
      <c r="D4" s="492">
        <v>327663</v>
      </c>
      <c r="E4" s="493">
        <f>C4-D4</f>
        <v>0</v>
      </c>
    </row>
    <row r="5" spans="1:5" ht="14.25" thickBot="1" thickTop="1">
      <c r="A5" s="494" t="s">
        <v>299</v>
      </c>
      <c r="B5" s="495"/>
      <c r="C5" s="496">
        <f>SUM(C3:C4)</f>
        <v>1503663</v>
      </c>
      <c r="D5" s="496">
        <f>SUM(D3:D4)</f>
        <v>1503663</v>
      </c>
      <c r="E5" s="497">
        <f>C5-D5</f>
        <v>0</v>
      </c>
    </row>
    <row r="6" ht="13.5" thickBot="1"/>
    <row r="7" spans="1:5" ht="12.75">
      <c r="A7" s="486" t="s">
        <v>300</v>
      </c>
      <c r="B7" s="487">
        <v>130</v>
      </c>
      <c r="C7" s="488">
        <v>16796933</v>
      </c>
      <c r="D7" s="488"/>
      <c r="E7" s="489">
        <f>C7-D7</f>
        <v>16796933</v>
      </c>
    </row>
    <row r="8" spans="1:5" ht="12.75">
      <c r="A8" s="498" t="s">
        <v>301</v>
      </c>
      <c r="B8" s="499">
        <v>7</v>
      </c>
      <c r="C8" s="500">
        <v>11137929</v>
      </c>
      <c r="D8" s="500"/>
      <c r="E8" s="501">
        <f aca="true" t="shared" si="0" ref="E8:E25">C8-D8</f>
        <v>11137929</v>
      </c>
    </row>
    <row r="9" spans="1:5" ht="12.75">
      <c r="A9" s="498" t="s">
        <v>302</v>
      </c>
      <c r="B9" s="499">
        <v>67</v>
      </c>
      <c r="C9" s="500">
        <v>7680050</v>
      </c>
      <c r="D9" s="500"/>
      <c r="E9" s="501">
        <f t="shared" si="0"/>
        <v>7680050</v>
      </c>
    </row>
    <row r="10" spans="1:5" ht="12.75">
      <c r="A10" s="498" t="s">
        <v>303</v>
      </c>
      <c r="B10" s="499">
        <v>6</v>
      </c>
      <c r="C10" s="500">
        <v>1387000</v>
      </c>
      <c r="D10" s="500"/>
      <c r="E10" s="501">
        <f t="shared" si="0"/>
        <v>1387000</v>
      </c>
    </row>
    <row r="11" spans="1:5" ht="12.75">
      <c r="A11" s="498" t="s">
        <v>304</v>
      </c>
      <c r="B11" s="499">
        <v>3</v>
      </c>
      <c r="C11" s="500">
        <v>586000</v>
      </c>
      <c r="D11" s="500"/>
      <c r="E11" s="501">
        <f t="shared" si="0"/>
        <v>586000</v>
      </c>
    </row>
    <row r="12" spans="1:5" ht="12.75">
      <c r="A12" s="498" t="s">
        <v>502</v>
      </c>
      <c r="B12" s="499">
        <v>1</v>
      </c>
      <c r="C12" s="500">
        <v>4000000</v>
      </c>
      <c r="D12" s="500">
        <v>2192</v>
      </c>
      <c r="E12" s="501">
        <f t="shared" si="0"/>
        <v>3997808</v>
      </c>
    </row>
    <row r="13" spans="1:5" ht="12.75">
      <c r="A13" s="498" t="s">
        <v>305</v>
      </c>
      <c r="B13" s="499">
        <v>2</v>
      </c>
      <c r="C13" s="500">
        <v>6377688</v>
      </c>
      <c r="D13" s="500">
        <v>1063115</v>
      </c>
      <c r="E13" s="501">
        <f t="shared" si="0"/>
        <v>5314573</v>
      </c>
    </row>
    <row r="14" spans="1:5" ht="12.75">
      <c r="A14" s="498" t="s">
        <v>306</v>
      </c>
      <c r="B14" s="499">
        <v>11</v>
      </c>
      <c r="C14" s="500">
        <v>153551869</v>
      </c>
      <c r="D14" s="500">
        <v>27921368</v>
      </c>
      <c r="E14" s="501">
        <f t="shared" si="0"/>
        <v>125630501</v>
      </c>
    </row>
    <row r="15" spans="1:5" ht="12.75">
      <c r="A15" s="498" t="s">
        <v>307</v>
      </c>
      <c r="B15" s="499">
        <v>11</v>
      </c>
      <c r="C15" s="500">
        <v>10968409</v>
      </c>
      <c r="D15" s="500">
        <v>1351698</v>
      </c>
      <c r="E15" s="501">
        <f t="shared" si="0"/>
        <v>9616711</v>
      </c>
    </row>
    <row r="16" spans="1:5" ht="12.75">
      <c r="A16" s="498" t="s">
        <v>308</v>
      </c>
      <c r="B16" s="499">
        <v>2</v>
      </c>
      <c r="C16" s="500">
        <v>673000</v>
      </c>
      <c r="D16" s="500"/>
      <c r="E16" s="501">
        <f t="shared" si="0"/>
        <v>673000</v>
      </c>
    </row>
    <row r="17" spans="1:5" ht="12.75">
      <c r="A17" s="498" t="s">
        <v>309</v>
      </c>
      <c r="B17" s="499">
        <v>4</v>
      </c>
      <c r="C17" s="500">
        <v>47000</v>
      </c>
      <c r="D17" s="500"/>
      <c r="E17" s="501">
        <f t="shared" si="0"/>
        <v>47000</v>
      </c>
    </row>
    <row r="18" spans="1:5" ht="12.75">
      <c r="A18" s="498" t="s">
        <v>310</v>
      </c>
      <c r="B18" s="499">
        <v>3</v>
      </c>
      <c r="C18" s="500">
        <v>79000</v>
      </c>
      <c r="D18" s="500"/>
      <c r="E18" s="501">
        <f t="shared" si="0"/>
        <v>79000</v>
      </c>
    </row>
    <row r="19" spans="1:5" ht="12.75">
      <c r="A19" s="498" t="s">
        <v>311</v>
      </c>
      <c r="B19" s="499">
        <v>235</v>
      </c>
      <c r="C19" s="500">
        <v>276576399</v>
      </c>
      <c r="D19" s="500">
        <v>90660046</v>
      </c>
      <c r="E19" s="501">
        <f t="shared" si="0"/>
        <v>185916353</v>
      </c>
    </row>
    <row r="20" spans="1:5" ht="12.75">
      <c r="A20" s="498" t="s">
        <v>312</v>
      </c>
      <c r="B20" s="499">
        <v>12</v>
      </c>
      <c r="C20" s="500">
        <v>23988707</v>
      </c>
      <c r="D20" s="500">
        <v>6336085</v>
      </c>
      <c r="E20" s="501">
        <f t="shared" si="0"/>
        <v>17652622</v>
      </c>
    </row>
    <row r="21" spans="1:5" ht="12.75">
      <c r="A21" s="498" t="s">
        <v>313</v>
      </c>
      <c r="B21" s="499">
        <v>6</v>
      </c>
      <c r="C21" s="500">
        <v>4469156</v>
      </c>
      <c r="D21" s="500">
        <v>705540</v>
      </c>
      <c r="E21" s="501">
        <f t="shared" si="0"/>
        <v>3763616</v>
      </c>
    </row>
    <row r="22" spans="1:5" ht="12.75">
      <c r="A22" s="498" t="s">
        <v>305</v>
      </c>
      <c r="B22" s="499">
        <v>1</v>
      </c>
      <c r="C22" s="500">
        <v>60000</v>
      </c>
      <c r="D22" s="500">
        <v>60000</v>
      </c>
      <c r="E22" s="501">
        <f>C22-D22</f>
        <v>0</v>
      </c>
    </row>
    <row r="23" spans="1:5" ht="12.75">
      <c r="A23" s="498" t="s">
        <v>314</v>
      </c>
      <c r="B23" s="499">
        <v>8</v>
      </c>
      <c r="C23" s="500">
        <v>357000</v>
      </c>
      <c r="D23" s="500"/>
      <c r="E23" s="501">
        <f t="shared" si="0"/>
        <v>357000</v>
      </c>
    </row>
    <row r="24" spans="1:5" ht="12.75">
      <c r="A24" s="498" t="s">
        <v>315</v>
      </c>
      <c r="B24" s="499">
        <v>1</v>
      </c>
      <c r="C24" s="500">
        <v>974500</v>
      </c>
      <c r="D24" s="500">
        <v>389136</v>
      </c>
      <c r="E24" s="501">
        <f t="shared" si="0"/>
        <v>585364</v>
      </c>
    </row>
    <row r="25" spans="1:5" ht="13.5" thickBot="1">
      <c r="A25" s="502" t="s">
        <v>316</v>
      </c>
      <c r="B25" s="503">
        <v>8</v>
      </c>
      <c r="C25" s="504">
        <v>329116407</v>
      </c>
      <c r="D25" s="504">
        <v>149006930</v>
      </c>
      <c r="E25" s="505">
        <f t="shared" si="0"/>
        <v>180109477</v>
      </c>
    </row>
    <row r="26" spans="1:5" ht="13.5" thickBot="1">
      <c r="A26" s="506" t="s">
        <v>317</v>
      </c>
      <c r="B26" s="507">
        <f>SUM(B7:B25)</f>
        <v>518</v>
      </c>
      <c r="C26" s="507">
        <f>SUM(C7:C25)</f>
        <v>848827047</v>
      </c>
      <c r="D26" s="507">
        <f>SUM(D7:D25)</f>
        <v>277496110</v>
      </c>
      <c r="E26" s="508">
        <f>SUM(E7:E25)</f>
        <v>571330937</v>
      </c>
    </row>
    <row r="27" spans="1:5" ht="12.75">
      <c r="A27" s="486" t="s">
        <v>318</v>
      </c>
      <c r="B27" s="487"/>
      <c r="C27" s="488">
        <v>154184</v>
      </c>
      <c r="D27" s="488">
        <v>154184</v>
      </c>
      <c r="E27" s="489">
        <f>C27-D27</f>
        <v>0</v>
      </c>
    </row>
    <row r="28" spans="1:5" ht="12.75">
      <c r="A28" s="498" t="s">
        <v>319</v>
      </c>
      <c r="B28" s="499"/>
      <c r="C28" s="500">
        <v>121804</v>
      </c>
      <c r="D28" s="500">
        <v>121804</v>
      </c>
      <c r="E28" s="501">
        <f aca="true" t="shared" si="1" ref="E28:E46">C28-D28</f>
        <v>0</v>
      </c>
    </row>
    <row r="29" spans="1:5" ht="12.75">
      <c r="A29" s="498" t="s">
        <v>320</v>
      </c>
      <c r="B29" s="499"/>
      <c r="C29" s="500">
        <v>348000</v>
      </c>
      <c r="D29" s="500">
        <v>348000</v>
      </c>
      <c r="E29" s="501">
        <f t="shared" si="1"/>
        <v>0</v>
      </c>
    </row>
    <row r="30" spans="1:5" ht="12.75">
      <c r="A30" s="498" t="s">
        <v>321</v>
      </c>
      <c r="B30" s="499"/>
      <c r="C30" s="500">
        <v>102077</v>
      </c>
      <c r="D30" s="500">
        <v>102077</v>
      </c>
      <c r="E30" s="501">
        <f t="shared" si="1"/>
        <v>0</v>
      </c>
    </row>
    <row r="31" spans="1:5" ht="12.75">
      <c r="A31" s="498" t="s">
        <v>322</v>
      </c>
      <c r="B31" s="499"/>
      <c r="C31" s="500">
        <v>111051</v>
      </c>
      <c r="D31" s="500">
        <v>111051</v>
      </c>
      <c r="E31" s="501">
        <f t="shared" si="1"/>
        <v>0</v>
      </c>
    </row>
    <row r="32" spans="1:5" ht="12.75">
      <c r="A32" s="498" t="s">
        <v>323</v>
      </c>
      <c r="B32" s="499"/>
      <c r="C32" s="500">
        <v>118280</v>
      </c>
      <c r="D32" s="500">
        <v>118280</v>
      </c>
      <c r="E32" s="501">
        <f t="shared" si="1"/>
        <v>0</v>
      </c>
    </row>
    <row r="33" spans="1:5" ht="12.75">
      <c r="A33" s="498" t="s">
        <v>324</v>
      </c>
      <c r="B33" s="499"/>
      <c r="C33" s="500">
        <v>159750</v>
      </c>
      <c r="D33" s="500">
        <v>143445</v>
      </c>
      <c r="E33" s="501">
        <f t="shared" si="1"/>
        <v>16305</v>
      </c>
    </row>
    <row r="34" spans="1:5" ht="12.75">
      <c r="A34" s="498" t="s">
        <v>325</v>
      </c>
      <c r="B34" s="499"/>
      <c r="C34" s="513">
        <v>150022</v>
      </c>
      <c r="D34" s="500">
        <v>150022</v>
      </c>
      <c r="E34" s="501">
        <f t="shared" si="1"/>
        <v>0</v>
      </c>
    </row>
    <row r="35" spans="1:5" ht="12.75">
      <c r="A35" s="498" t="s">
        <v>326</v>
      </c>
      <c r="B35" s="499"/>
      <c r="C35" s="513">
        <v>120000</v>
      </c>
      <c r="D35" s="500">
        <v>120000</v>
      </c>
      <c r="E35" s="501">
        <f t="shared" si="1"/>
        <v>0</v>
      </c>
    </row>
    <row r="36" spans="1:5" ht="12.75">
      <c r="A36" s="498" t="s">
        <v>327</v>
      </c>
      <c r="B36" s="499"/>
      <c r="C36" s="513">
        <v>399000</v>
      </c>
      <c r="D36" s="500">
        <v>399000</v>
      </c>
      <c r="E36" s="501">
        <f t="shared" si="1"/>
        <v>0</v>
      </c>
    </row>
    <row r="37" spans="1:5" ht="12.75">
      <c r="A37" s="498" t="s">
        <v>328</v>
      </c>
      <c r="B37" s="499"/>
      <c r="C37" s="513">
        <v>215000</v>
      </c>
      <c r="D37" s="500">
        <v>215000</v>
      </c>
      <c r="E37" s="501">
        <f t="shared" si="1"/>
        <v>0</v>
      </c>
    </row>
    <row r="38" spans="1:5" ht="12.75">
      <c r="A38" s="498" t="s">
        <v>329</v>
      </c>
      <c r="B38" s="499"/>
      <c r="C38" s="513">
        <v>1610360</v>
      </c>
      <c r="D38" s="500">
        <v>605185</v>
      </c>
      <c r="E38" s="501">
        <f t="shared" si="1"/>
        <v>1005175</v>
      </c>
    </row>
    <row r="39" spans="1:5" ht="12.75">
      <c r="A39" s="498" t="s">
        <v>330</v>
      </c>
      <c r="B39" s="499"/>
      <c r="C39" s="513">
        <v>1610360</v>
      </c>
      <c r="D39" s="500">
        <v>605185</v>
      </c>
      <c r="E39" s="501">
        <f t="shared" si="1"/>
        <v>1005175</v>
      </c>
    </row>
    <row r="40" spans="1:5" ht="12.75">
      <c r="A40" s="498" t="s">
        <v>331</v>
      </c>
      <c r="B40" s="499"/>
      <c r="C40" s="513">
        <v>1390370</v>
      </c>
      <c r="D40" s="500">
        <v>522513</v>
      </c>
      <c r="E40" s="501">
        <f t="shared" si="1"/>
        <v>867857</v>
      </c>
    </row>
    <row r="41" spans="1:5" ht="12.75">
      <c r="A41" s="498" t="s">
        <v>332</v>
      </c>
      <c r="B41" s="499"/>
      <c r="C41" s="513">
        <v>1149903</v>
      </c>
      <c r="D41" s="500">
        <v>372301</v>
      </c>
      <c r="E41" s="501">
        <f t="shared" si="1"/>
        <v>777602</v>
      </c>
    </row>
    <row r="42" spans="1:5" ht="12.75">
      <c r="A42" s="498" t="s">
        <v>333</v>
      </c>
      <c r="B42" s="499"/>
      <c r="C42" s="513">
        <v>927786</v>
      </c>
      <c r="D42" s="500">
        <v>300387</v>
      </c>
      <c r="E42" s="501">
        <f t="shared" si="1"/>
        <v>627399</v>
      </c>
    </row>
    <row r="43" spans="1:5" ht="12.75">
      <c r="A43" s="498" t="s">
        <v>334</v>
      </c>
      <c r="B43" s="499"/>
      <c r="C43" s="513">
        <v>497797</v>
      </c>
      <c r="D43" s="500">
        <v>161171</v>
      </c>
      <c r="E43" s="501">
        <f t="shared" si="1"/>
        <v>336626</v>
      </c>
    </row>
    <row r="44" spans="1:5" ht="12.75">
      <c r="A44" s="502" t="s">
        <v>335</v>
      </c>
      <c r="B44" s="503"/>
      <c r="C44" s="514">
        <v>323610</v>
      </c>
      <c r="D44" s="504">
        <v>96417</v>
      </c>
      <c r="E44" s="505">
        <f t="shared" si="1"/>
        <v>227193</v>
      </c>
    </row>
    <row r="45" spans="1:5" ht="12.75">
      <c r="A45" s="498" t="s">
        <v>500</v>
      </c>
      <c r="B45" s="499"/>
      <c r="C45" s="513">
        <v>503937</v>
      </c>
      <c r="D45" s="500">
        <v>19019</v>
      </c>
      <c r="E45" s="505">
        <f t="shared" si="1"/>
        <v>484918</v>
      </c>
    </row>
    <row r="46" spans="1:5" ht="13.5" thickBot="1">
      <c r="A46" s="586" t="s">
        <v>501</v>
      </c>
      <c r="B46" s="587"/>
      <c r="C46" s="588">
        <v>287402</v>
      </c>
      <c r="D46" s="589">
        <v>10847</v>
      </c>
      <c r="E46" s="505">
        <f t="shared" si="1"/>
        <v>276555</v>
      </c>
    </row>
    <row r="47" spans="1:5" ht="13.5" thickBot="1">
      <c r="A47" s="506" t="s">
        <v>336</v>
      </c>
      <c r="B47" s="515"/>
      <c r="C47" s="507">
        <f>SUM(C27:C46)</f>
        <v>10300693</v>
      </c>
      <c r="D47" s="507">
        <f>SUM(D27:D46)</f>
        <v>4675888</v>
      </c>
      <c r="E47" s="508">
        <f>SUM(E27:E44)</f>
        <v>4863332</v>
      </c>
    </row>
    <row r="48" spans="1:5" ht="12.75">
      <c r="A48" s="509" t="s">
        <v>337</v>
      </c>
      <c r="B48" s="510"/>
      <c r="C48" s="511">
        <v>2000000</v>
      </c>
      <c r="D48" s="511">
        <v>2000000</v>
      </c>
      <c r="E48" s="512">
        <f>C48-D48</f>
        <v>0</v>
      </c>
    </row>
    <row r="49" spans="1:5" ht="12.75">
      <c r="A49" s="498" t="s">
        <v>338</v>
      </c>
      <c r="B49" s="499"/>
      <c r="C49" s="500">
        <v>2150000</v>
      </c>
      <c r="D49" s="500">
        <v>2150000</v>
      </c>
      <c r="E49" s="501">
        <f aca="true" t="shared" si="2" ref="E49:E54">C49-D49</f>
        <v>0</v>
      </c>
    </row>
    <row r="50" spans="1:5" ht="12.75">
      <c r="A50" s="498" t="s">
        <v>339</v>
      </c>
      <c r="B50" s="499"/>
      <c r="C50" s="500">
        <v>380000</v>
      </c>
      <c r="D50" s="500">
        <v>380000</v>
      </c>
      <c r="E50" s="501">
        <f t="shared" si="2"/>
        <v>0</v>
      </c>
    </row>
    <row r="51" spans="1:5" ht="12.75">
      <c r="A51" s="498" t="s">
        <v>340</v>
      </c>
      <c r="B51" s="499"/>
      <c r="C51" s="500">
        <v>1000000</v>
      </c>
      <c r="D51" s="500">
        <v>1000000</v>
      </c>
      <c r="E51" s="501">
        <f t="shared" si="2"/>
        <v>0</v>
      </c>
    </row>
    <row r="52" spans="1:5" ht="12.75">
      <c r="A52" s="498" t="s">
        <v>341</v>
      </c>
      <c r="B52" s="499"/>
      <c r="C52" s="500">
        <v>260000</v>
      </c>
      <c r="D52" s="500">
        <v>260000</v>
      </c>
      <c r="E52" s="501">
        <f t="shared" si="2"/>
        <v>0</v>
      </c>
    </row>
    <row r="53" spans="1:5" ht="12.75">
      <c r="A53" s="498" t="s">
        <v>342</v>
      </c>
      <c r="B53" s="499"/>
      <c r="C53" s="500">
        <v>900000</v>
      </c>
      <c r="D53" s="500">
        <v>900000</v>
      </c>
      <c r="E53" s="501">
        <f t="shared" si="2"/>
        <v>0</v>
      </c>
    </row>
    <row r="54" spans="1:5" ht="13.5" thickBot="1">
      <c r="A54" s="502" t="s">
        <v>343</v>
      </c>
      <c r="B54" s="503"/>
      <c r="C54" s="504">
        <v>3923700</v>
      </c>
      <c r="D54" s="504">
        <v>2033873</v>
      </c>
      <c r="E54" s="505">
        <f t="shared" si="2"/>
        <v>1889827</v>
      </c>
    </row>
    <row r="55" spans="1:5" ht="13.5" thickBot="1">
      <c r="A55" s="506" t="s">
        <v>344</v>
      </c>
      <c r="B55" s="515"/>
      <c r="C55" s="507">
        <f>SUM(C48:C54)</f>
        <v>10613700</v>
      </c>
      <c r="D55" s="507">
        <f>SUM(D48:D54)</f>
        <v>8723873</v>
      </c>
      <c r="E55" s="508">
        <f>SUM(E48:E54)</f>
        <v>1889827</v>
      </c>
    </row>
    <row r="56" spans="1:5" ht="12.75">
      <c r="A56" s="509" t="s">
        <v>345</v>
      </c>
      <c r="B56" s="510"/>
      <c r="C56" s="511">
        <v>17848526</v>
      </c>
      <c r="D56" s="511">
        <v>17848526</v>
      </c>
      <c r="E56" s="512">
        <f>C56-D56</f>
        <v>0</v>
      </c>
    </row>
    <row r="57" spans="1:5" ht="13.5" thickBot="1">
      <c r="A57" s="490" t="s">
        <v>346</v>
      </c>
      <c r="B57" s="491"/>
      <c r="C57" s="492">
        <v>7592648</v>
      </c>
      <c r="D57" s="492">
        <v>7592648</v>
      </c>
      <c r="E57" s="493">
        <f>C57-D57</f>
        <v>0</v>
      </c>
    </row>
    <row r="58" spans="1:5" ht="14.25" thickBot="1" thickTop="1">
      <c r="A58" s="494" t="s">
        <v>347</v>
      </c>
      <c r="B58" s="495"/>
      <c r="C58" s="496">
        <f>C26+C47+C55+C56+C57</f>
        <v>895182614</v>
      </c>
      <c r="D58" s="496">
        <f>D26+D47+D55+D56+D57</f>
        <v>316337045</v>
      </c>
      <c r="E58" s="497">
        <f>E26+E47+E55+E56+E57</f>
        <v>578084096</v>
      </c>
    </row>
    <row r="59" spans="1:5" ht="13.5" thickBot="1">
      <c r="A59" s="516"/>
      <c r="B59" s="516"/>
      <c r="C59" s="517"/>
      <c r="D59" s="517"/>
      <c r="E59" s="517"/>
    </row>
    <row r="60" spans="1:5" ht="19.5" customHeight="1" thickBot="1">
      <c r="A60" s="518" t="s">
        <v>348</v>
      </c>
      <c r="B60" s="519"/>
      <c r="C60" s="520">
        <f>C58+C5</f>
        <v>896686277</v>
      </c>
      <c r="D60" s="520">
        <f>D58+D5</f>
        <v>317840708</v>
      </c>
      <c r="E60" s="521">
        <f>E58+E5</f>
        <v>578084096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&amp;C&amp;"Times New Roman CE,Félkövér dőlt"&amp;16
Cikó Község Önkormányzatának befektetett eszközei 2015. évben&amp;R&amp;"Times New Roman CE,Félkövér dőlt"&amp;12 13.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6">
      <selection activeCell="J3" sqref="J3"/>
    </sheetView>
  </sheetViews>
  <sheetFormatPr defaultColWidth="9.00390625" defaultRowHeight="12.75"/>
  <cols>
    <col min="1" max="1" width="39.50390625" style="484" customWidth="1"/>
    <col min="2" max="2" width="18.50390625" style="485" customWidth="1"/>
    <col min="3" max="8" width="9.375" style="484" customWidth="1"/>
    <col min="9" max="9" width="16.125" style="484" customWidth="1"/>
    <col min="10" max="16384" width="9.375" style="484" customWidth="1"/>
  </cols>
  <sheetData>
    <row r="1" spans="1:2" ht="30" customHeight="1">
      <c r="A1" s="522" t="s">
        <v>292</v>
      </c>
      <c r="B1" s="523" t="s">
        <v>294</v>
      </c>
    </row>
    <row r="2" spans="1:2" ht="12.75">
      <c r="A2" s="484" t="s">
        <v>349</v>
      </c>
      <c r="B2" s="485">
        <v>101434</v>
      </c>
    </row>
    <row r="3" spans="1:2" ht="12.75">
      <c r="A3" s="484" t="s">
        <v>350</v>
      </c>
      <c r="B3" s="485">
        <v>185387</v>
      </c>
    </row>
    <row r="4" spans="1:2" ht="12.75">
      <c r="A4" s="484" t="s">
        <v>351</v>
      </c>
      <c r="B4" s="485">
        <v>102130</v>
      </c>
    </row>
    <row r="5" spans="1:2" ht="12.75">
      <c r="A5" s="484" t="s">
        <v>352</v>
      </c>
      <c r="B5" s="485">
        <v>209188</v>
      </c>
    </row>
    <row r="6" spans="1:2" ht="12.75">
      <c r="A6" s="484" t="s">
        <v>352</v>
      </c>
      <c r="B6" s="485">
        <v>209187</v>
      </c>
    </row>
    <row r="7" spans="1:2" ht="12.75">
      <c r="A7" s="484" t="s">
        <v>353</v>
      </c>
      <c r="B7" s="485">
        <v>151632</v>
      </c>
    </row>
    <row r="8" spans="1:2" ht="12.75">
      <c r="A8" s="484" t="s">
        <v>354</v>
      </c>
      <c r="B8" s="485">
        <v>280236</v>
      </c>
    </row>
    <row r="9" spans="1:2" ht="12.75">
      <c r="A9" s="484" t="s">
        <v>355</v>
      </c>
      <c r="B9" s="485">
        <v>791280</v>
      </c>
    </row>
    <row r="10" spans="1:2" ht="12.75">
      <c r="A10" s="484" t="s">
        <v>356</v>
      </c>
      <c r="B10" s="485">
        <v>337500</v>
      </c>
    </row>
    <row r="11" spans="1:2" ht="12.75">
      <c r="A11" s="484" t="s">
        <v>356</v>
      </c>
      <c r="B11" s="485">
        <v>337500</v>
      </c>
    </row>
    <row r="12" spans="1:2" ht="12.75">
      <c r="A12" s="484" t="s">
        <v>357</v>
      </c>
      <c r="B12" s="485">
        <v>636779</v>
      </c>
    </row>
    <row r="13" spans="1:2" ht="12.75">
      <c r="A13" s="484" t="s">
        <v>358</v>
      </c>
      <c r="B13" s="485">
        <v>119990</v>
      </c>
    </row>
    <row r="14" spans="1:2" ht="12.75">
      <c r="A14" s="484" t="s">
        <v>359</v>
      </c>
      <c r="B14" s="485">
        <v>216600</v>
      </c>
    </row>
    <row r="15" spans="1:2" ht="12.75">
      <c r="A15" s="484" t="s">
        <v>360</v>
      </c>
      <c r="B15" s="485">
        <v>92338</v>
      </c>
    </row>
    <row r="16" spans="1:2" ht="12.75">
      <c r="A16" s="484" t="s">
        <v>361</v>
      </c>
      <c r="B16" s="485">
        <v>294840</v>
      </c>
    </row>
    <row r="17" spans="1:9" ht="12.75">
      <c r="A17" s="484" t="s">
        <v>359</v>
      </c>
      <c r="B17" s="485">
        <v>349874</v>
      </c>
      <c r="I17" s="485"/>
    </row>
    <row r="18" spans="1:9" ht="12.75">
      <c r="A18" s="484" t="s">
        <v>362</v>
      </c>
      <c r="B18" s="485">
        <v>239988</v>
      </c>
      <c r="I18" s="485"/>
    </row>
    <row r="19" spans="1:9" ht="12.75">
      <c r="A19" s="484" t="s">
        <v>354</v>
      </c>
      <c r="B19" s="485">
        <v>152776</v>
      </c>
      <c r="I19" s="485"/>
    </row>
    <row r="20" spans="1:9" ht="12.75">
      <c r="A20" s="484" t="s">
        <v>354</v>
      </c>
      <c r="B20" s="485">
        <v>109500</v>
      </c>
      <c r="I20" s="485"/>
    </row>
    <row r="21" spans="1:9" ht="12.75">
      <c r="A21" s="484" t="s">
        <v>363</v>
      </c>
      <c r="B21" s="485">
        <v>88000</v>
      </c>
      <c r="I21" s="485"/>
    </row>
    <row r="22" spans="1:9" ht="12.75">
      <c r="A22" s="484" t="s">
        <v>354</v>
      </c>
      <c r="B22" s="485">
        <v>110500</v>
      </c>
      <c r="I22" s="485"/>
    </row>
    <row r="23" spans="1:9" ht="12.75">
      <c r="A23" s="484" t="s">
        <v>364</v>
      </c>
      <c r="B23" s="485">
        <v>59987</v>
      </c>
      <c r="I23" s="485"/>
    </row>
    <row r="24" spans="1:9" ht="12.75">
      <c r="A24" s="484" t="s">
        <v>365</v>
      </c>
      <c r="B24" s="485">
        <v>78900</v>
      </c>
      <c r="I24" s="485"/>
    </row>
    <row r="25" spans="1:9" ht="12.75">
      <c r="A25" s="484" t="s">
        <v>366</v>
      </c>
      <c r="B25" s="485">
        <v>60000</v>
      </c>
      <c r="I25" s="485"/>
    </row>
    <row r="26" spans="1:2" ht="12.75">
      <c r="A26" s="484" t="s">
        <v>366</v>
      </c>
      <c r="B26" s="485">
        <v>43500</v>
      </c>
    </row>
    <row r="27" spans="1:2" ht="12.75">
      <c r="A27" s="484" t="s">
        <v>367</v>
      </c>
      <c r="B27" s="485">
        <v>135200</v>
      </c>
    </row>
    <row r="28" spans="1:2" ht="12.75">
      <c r="A28" s="484" t="s">
        <v>368</v>
      </c>
      <c r="B28" s="485">
        <v>3444885</v>
      </c>
    </row>
    <row r="29" spans="1:2" ht="12.75">
      <c r="A29" s="484" t="s">
        <v>363</v>
      </c>
      <c r="B29" s="485">
        <v>124875</v>
      </c>
    </row>
    <row r="30" spans="1:2" ht="12.75">
      <c r="A30" s="484" t="s">
        <v>354</v>
      </c>
      <c r="B30" s="485">
        <v>104335</v>
      </c>
    </row>
    <row r="31" spans="1:2" ht="12.75">
      <c r="A31" s="484" t="s">
        <v>354</v>
      </c>
      <c r="B31" s="485">
        <v>85000</v>
      </c>
    </row>
    <row r="32" spans="1:2" ht="12.75">
      <c r="A32" s="484" t="s">
        <v>369</v>
      </c>
      <c r="B32" s="485">
        <v>192500</v>
      </c>
    </row>
    <row r="33" spans="1:2" ht="12.75">
      <c r="A33" s="484" t="s">
        <v>370</v>
      </c>
      <c r="B33" s="485">
        <v>98155</v>
      </c>
    </row>
    <row r="34" spans="1:2" ht="12.75">
      <c r="A34" s="484" t="s">
        <v>359</v>
      </c>
      <c r="B34" s="485">
        <v>509998</v>
      </c>
    </row>
    <row r="35" spans="1:2" ht="12.75">
      <c r="A35" s="484" t="s">
        <v>368</v>
      </c>
      <c r="B35" s="485">
        <v>1120150</v>
      </c>
    </row>
    <row r="36" spans="1:2" ht="12.75">
      <c r="A36" s="484" t="s">
        <v>371</v>
      </c>
      <c r="B36" s="485">
        <v>56250</v>
      </c>
    </row>
    <row r="37" spans="1:2" ht="12.75">
      <c r="A37" s="484" t="s">
        <v>372</v>
      </c>
      <c r="B37" s="485">
        <v>139560</v>
      </c>
    </row>
    <row r="38" spans="1:2" ht="12.75">
      <c r="A38" s="484" t="s">
        <v>373</v>
      </c>
      <c r="B38" s="485">
        <v>424990</v>
      </c>
    </row>
    <row r="39" spans="1:2" ht="12.75">
      <c r="A39" s="484" t="s">
        <v>374</v>
      </c>
      <c r="B39" s="485">
        <v>1000000</v>
      </c>
    </row>
    <row r="40" spans="1:2" ht="12.75">
      <c r="A40" s="484" t="s">
        <v>374</v>
      </c>
      <c r="B40" s="485">
        <v>1000000</v>
      </c>
    </row>
    <row r="41" spans="1:2" ht="12.75">
      <c r="A41" s="484" t="s">
        <v>374</v>
      </c>
      <c r="B41" s="485">
        <v>1000000</v>
      </c>
    </row>
    <row r="42" spans="1:2" ht="12.75">
      <c r="A42" s="484" t="s">
        <v>375</v>
      </c>
      <c r="B42" s="485">
        <v>550000</v>
      </c>
    </row>
    <row r="43" spans="1:2" ht="12.75">
      <c r="A43" s="484" t="s">
        <v>375</v>
      </c>
      <c r="B43" s="485">
        <v>550000</v>
      </c>
    </row>
    <row r="44" spans="1:2" ht="12.75">
      <c r="A44" s="484" t="s">
        <v>376</v>
      </c>
      <c r="B44" s="485">
        <v>280000</v>
      </c>
    </row>
    <row r="45" spans="1:2" ht="12.75">
      <c r="A45" s="484" t="s">
        <v>376</v>
      </c>
      <c r="B45" s="485">
        <v>280000</v>
      </c>
    </row>
    <row r="46" spans="1:2" ht="12.75">
      <c r="A46" s="484" t="s">
        <v>376</v>
      </c>
      <c r="B46" s="485">
        <v>280000</v>
      </c>
    </row>
    <row r="47" spans="1:2" ht="12.75">
      <c r="A47" s="484" t="s">
        <v>377</v>
      </c>
      <c r="B47" s="485">
        <v>324875</v>
      </c>
    </row>
    <row r="48" spans="1:2" ht="12.75">
      <c r="A48" s="484" t="s">
        <v>378</v>
      </c>
      <c r="B48" s="485">
        <v>629107</v>
      </c>
    </row>
    <row r="49" spans="1:2" ht="12.75">
      <c r="A49" s="484" t="s">
        <v>379</v>
      </c>
      <c r="B49" s="485">
        <v>159600</v>
      </c>
    </row>
    <row r="52" spans="1:2" ht="12.75">
      <c r="A52" s="524" t="s">
        <v>44</v>
      </c>
      <c r="B52" s="525">
        <f>SUM(B2:B51)</f>
        <v>17848526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&amp;C&amp;"Times New Roman CE,Félkövér dőlt"&amp;14
Cikó Község Önkormányzatának 0-ra leírt számítástechnikai eszközei&amp;R&amp;"Times New Roman CE,Félkövér dőlt"&amp;12 13/2.számú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40">
      <selection activeCell="I11" sqref="I11"/>
    </sheetView>
  </sheetViews>
  <sheetFormatPr defaultColWidth="9.00390625" defaultRowHeight="12.75"/>
  <cols>
    <col min="1" max="1" width="49.375" style="484" customWidth="1"/>
    <col min="2" max="2" width="19.625" style="485" customWidth="1"/>
    <col min="3" max="16384" width="9.375" style="484" customWidth="1"/>
  </cols>
  <sheetData>
    <row r="1" spans="1:2" ht="30" customHeight="1">
      <c r="A1" s="522" t="s">
        <v>292</v>
      </c>
      <c r="B1" s="523" t="s">
        <v>294</v>
      </c>
    </row>
    <row r="2" spans="1:2" ht="12.75">
      <c r="A2" s="484" t="s">
        <v>380</v>
      </c>
      <c r="B2" s="485">
        <v>132250</v>
      </c>
    </row>
    <row r="3" spans="1:2" ht="12.75">
      <c r="A3" s="484" t="s">
        <v>381</v>
      </c>
      <c r="B3" s="485">
        <v>117490</v>
      </c>
    </row>
    <row r="4" spans="1:2" ht="12.75">
      <c r="A4" s="484" t="s">
        <v>323</v>
      </c>
      <c r="B4" s="485">
        <v>121365</v>
      </c>
    </row>
    <row r="5" spans="1:2" ht="12.75">
      <c r="A5" s="484" t="s">
        <v>323</v>
      </c>
      <c r="B5" s="485">
        <v>82250</v>
      </c>
    </row>
    <row r="6" spans="1:2" ht="12.75">
      <c r="A6" s="484" t="s">
        <v>380</v>
      </c>
      <c r="B6" s="485">
        <v>145715</v>
      </c>
    </row>
    <row r="7" spans="1:2" ht="12.75">
      <c r="A7" s="484" t="s">
        <v>382</v>
      </c>
      <c r="B7" s="485">
        <v>201500</v>
      </c>
    </row>
    <row r="8" spans="1:2" ht="12.75">
      <c r="A8" s="484" t="s">
        <v>383</v>
      </c>
      <c r="B8" s="485">
        <v>118500</v>
      </c>
    </row>
    <row r="9" spans="1:2" ht="12.75">
      <c r="A9" s="484" t="s">
        <v>384</v>
      </c>
      <c r="B9" s="485">
        <v>65000</v>
      </c>
    </row>
    <row r="10" spans="1:2" ht="12.75">
      <c r="A10" s="484" t="s">
        <v>385</v>
      </c>
      <c r="B10" s="485">
        <v>65000</v>
      </c>
    </row>
    <row r="11" spans="1:2" ht="12.75">
      <c r="A11" s="484" t="s">
        <v>386</v>
      </c>
      <c r="B11" s="485">
        <v>273173</v>
      </c>
    </row>
    <row r="12" spans="1:2" ht="12.75">
      <c r="A12" s="484" t="s">
        <v>387</v>
      </c>
      <c r="B12" s="485">
        <v>73750</v>
      </c>
    </row>
    <row r="13" spans="1:2" ht="12.75">
      <c r="A13" s="484" t="s">
        <v>380</v>
      </c>
      <c r="B13" s="485">
        <v>110418</v>
      </c>
    </row>
    <row r="14" spans="1:2" ht="12.75">
      <c r="A14" s="484" t="s">
        <v>388</v>
      </c>
      <c r="B14" s="485">
        <v>109000</v>
      </c>
    </row>
    <row r="15" spans="1:2" ht="12.75">
      <c r="A15" s="484" t="s">
        <v>389</v>
      </c>
      <c r="B15" s="485">
        <v>59200</v>
      </c>
    </row>
    <row r="16" spans="1:2" ht="12.75">
      <c r="A16" s="484" t="s">
        <v>390</v>
      </c>
      <c r="B16" s="485">
        <v>293980</v>
      </c>
    </row>
    <row r="17" spans="1:2" ht="12.75">
      <c r="A17" s="484" t="s">
        <v>391</v>
      </c>
      <c r="B17" s="485">
        <v>87500</v>
      </c>
    </row>
    <row r="18" spans="1:2" ht="12.75">
      <c r="A18" s="484" t="s">
        <v>392</v>
      </c>
      <c r="B18" s="485">
        <v>275000</v>
      </c>
    </row>
    <row r="19" spans="1:2" ht="12.75">
      <c r="A19" s="484" t="s">
        <v>393</v>
      </c>
      <c r="B19" s="485">
        <v>162500</v>
      </c>
    </row>
    <row r="20" spans="1:2" ht="12.75">
      <c r="A20" s="484" t="s">
        <v>394</v>
      </c>
      <c r="B20" s="485">
        <v>89990</v>
      </c>
    </row>
    <row r="21" spans="1:2" ht="12.75">
      <c r="A21" s="484" t="s">
        <v>395</v>
      </c>
      <c r="B21" s="485">
        <v>71250</v>
      </c>
    </row>
    <row r="22" spans="1:2" ht="12.75">
      <c r="A22" s="484" t="s">
        <v>395</v>
      </c>
      <c r="B22" s="485">
        <v>47500</v>
      </c>
    </row>
    <row r="23" spans="1:2" ht="12.75">
      <c r="A23" s="484" t="s">
        <v>396</v>
      </c>
      <c r="B23" s="485">
        <v>359938</v>
      </c>
    </row>
    <row r="24" spans="1:2" ht="12.75">
      <c r="A24" s="484" t="s">
        <v>397</v>
      </c>
      <c r="B24" s="485">
        <v>48600</v>
      </c>
    </row>
    <row r="25" spans="1:2" ht="12.75">
      <c r="A25" s="484" t="s">
        <v>398</v>
      </c>
      <c r="B25" s="485">
        <v>43961</v>
      </c>
    </row>
    <row r="26" spans="1:2" ht="12.75">
      <c r="A26" s="484" t="s">
        <v>388</v>
      </c>
      <c r="B26" s="485">
        <v>222800</v>
      </c>
    </row>
    <row r="27" spans="1:2" ht="12.75">
      <c r="A27" s="484" t="s">
        <v>399</v>
      </c>
      <c r="B27" s="485">
        <v>253790</v>
      </c>
    </row>
    <row r="28" spans="1:2" ht="12.75">
      <c r="A28" s="484" t="s">
        <v>400</v>
      </c>
      <c r="B28" s="485">
        <v>59920</v>
      </c>
    </row>
    <row r="29" spans="1:2" ht="12.75">
      <c r="A29" s="484" t="s">
        <v>401</v>
      </c>
      <c r="B29" s="485">
        <v>240000</v>
      </c>
    </row>
    <row r="30" spans="1:2" ht="12.75">
      <c r="A30" s="484" t="s">
        <v>402</v>
      </c>
      <c r="B30" s="485">
        <v>23188</v>
      </c>
    </row>
    <row r="31" spans="1:2" ht="12.75">
      <c r="A31" s="484" t="s">
        <v>403</v>
      </c>
      <c r="B31" s="485">
        <v>29440</v>
      </c>
    </row>
    <row r="32" spans="1:2" ht="12.75">
      <c r="A32" s="484" t="s">
        <v>404</v>
      </c>
      <c r="B32" s="485">
        <v>43120</v>
      </c>
    </row>
    <row r="33" spans="1:2" ht="12.75">
      <c r="A33" s="484" t="s">
        <v>405</v>
      </c>
      <c r="B33" s="485">
        <v>102000</v>
      </c>
    </row>
    <row r="34" spans="1:2" ht="12.75">
      <c r="A34" s="484" t="s">
        <v>406</v>
      </c>
      <c r="B34" s="485">
        <v>195000</v>
      </c>
    </row>
    <row r="35" spans="1:2" ht="12.75">
      <c r="A35" s="484" t="s">
        <v>404</v>
      </c>
      <c r="B35" s="485">
        <v>21100</v>
      </c>
    </row>
    <row r="36" spans="1:2" ht="12.75">
      <c r="A36" s="484" t="s">
        <v>400</v>
      </c>
      <c r="B36" s="485">
        <v>39960</v>
      </c>
    </row>
    <row r="37" spans="1:2" ht="12.75">
      <c r="A37" s="484" t="s">
        <v>407</v>
      </c>
      <c r="B37" s="485">
        <v>27570</v>
      </c>
    </row>
    <row r="38" spans="1:2" ht="12.75">
      <c r="A38" s="484" t="s">
        <v>408</v>
      </c>
      <c r="B38" s="485">
        <v>22970</v>
      </c>
    </row>
    <row r="39" spans="1:2" ht="12.75">
      <c r="A39" s="484" t="s">
        <v>403</v>
      </c>
      <c r="B39" s="485">
        <v>50500</v>
      </c>
    </row>
    <row r="40" spans="1:2" ht="12.75">
      <c r="A40" s="484" t="s">
        <v>409</v>
      </c>
      <c r="B40" s="485">
        <v>68000</v>
      </c>
    </row>
    <row r="41" spans="1:2" ht="12.75">
      <c r="A41" s="484" t="s">
        <v>410</v>
      </c>
      <c r="B41" s="485">
        <v>102000</v>
      </c>
    </row>
    <row r="42" spans="1:2" ht="12.75">
      <c r="A42" s="484" t="s">
        <v>411</v>
      </c>
      <c r="B42" s="485">
        <v>139990</v>
      </c>
    </row>
    <row r="43" spans="1:2" ht="12.75">
      <c r="A43" s="484" t="s">
        <v>412</v>
      </c>
      <c r="B43" s="485">
        <v>114999</v>
      </c>
    </row>
    <row r="44" spans="1:2" ht="12.75">
      <c r="A44" s="484" t="s">
        <v>413</v>
      </c>
      <c r="B44" s="485">
        <v>121225</v>
      </c>
    </row>
    <row r="45" spans="1:2" ht="12.75">
      <c r="A45" s="484" t="s">
        <v>414</v>
      </c>
      <c r="B45" s="485">
        <v>230000</v>
      </c>
    </row>
    <row r="46" spans="1:2" ht="12.75">
      <c r="A46" s="484" t="s">
        <v>415</v>
      </c>
      <c r="B46" s="485">
        <v>69999</v>
      </c>
    </row>
    <row r="47" spans="1:2" ht="12.75">
      <c r="A47" s="484" t="s">
        <v>416</v>
      </c>
      <c r="B47" s="485">
        <v>67840</v>
      </c>
    </row>
    <row r="48" spans="1:2" ht="12.75">
      <c r="A48" s="484" t="s">
        <v>417</v>
      </c>
      <c r="B48" s="485">
        <v>59990</v>
      </c>
    </row>
    <row r="49" spans="1:2" ht="12.75">
      <c r="A49" s="484" t="s">
        <v>418</v>
      </c>
      <c r="B49" s="485">
        <v>88000</v>
      </c>
    </row>
    <row r="50" spans="1:2" ht="12.75">
      <c r="A50" s="484" t="s">
        <v>419</v>
      </c>
      <c r="B50" s="485">
        <v>75000</v>
      </c>
    </row>
    <row r="51" spans="1:2" ht="12.75">
      <c r="A51" s="484" t="s">
        <v>420</v>
      </c>
      <c r="B51" s="485">
        <v>273597</v>
      </c>
    </row>
    <row r="52" spans="1:2" ht="12.75">
      <c r="A52" s="484" t="s">
        <v>421</v>
      </c>
      <c r="B52" s="485">
        <v>82980</v>
      </c>
    </row>
    <row r="53" spans="1:2" ht="12.75">
      <c r="A53" s="484" t="s">
        <v>422</v>
      </c>
      <c r="B53" s="485">
        <v>47000</v>
      </c>
    </row>
    <row r="54" spans="1:2" ht="12.75">
      <c r="A54" s="484" t="s">
        <v>423</v>
      </c>
      <c r="B54" s="485">
        <v>53200</v>
      </c>
    </row>
    <row r="55" spans="1:2" ht="12.75">
      <c r="A55" s="484" t="s">
        <v>424</v>
      </c>
      <c r="B55" s="485">
        <v>28000</v>
      </c>
    </row>
    <row r="56" spans="1:2" ht="12.75">
      <c r="A56" s="484" t="s">
        <v>425</v>
      </c>
      <c r="B56" s="485">
        <v>45000</v>
      </c>
    </row>
    <row r="57" spans="1:2" ht="12.75">
      <c r="A57" s="484" t="s">
        <v>426</v>
      </c>
      <c r="B57" s="485">
        <v>50000</v>
      </c>
    </row>
    <row r="58" spans="1:2" ht="12.75">
      <c r="A58" s="484" t="s">
        <v>427</v>
      </c>
      <c r="B58" s="485">
        <v>40000</v>
      </c>
    </row>
    <row r="59" spans="1:2" ht="12.75">
      <c r="A59" s="484" t="s">
        <v>428</v>
      </c>
      <c r="B59" s="485">
        <v>59750</v>
      </c>
    </row>
    <row r="60" spans="1:2" ht="12.75">
      <c r="A60" s="484" t="s">
        <v>429</v>
      </c>
      <c r="B60" s="485">
        <v>117500</v>
      </c>
    </row>
    <row r="61" spans="1:2" ht="12.75">
      <c r="A61" s="484" t="s">
        <v>430</v>
      </c>
      <c r="B61" s="485">
        <v>77000</v>
      </c>
    </row>
    <row r="62" spans="1:2" ht="12.75">
      <c r="A62" s="484" t="s">
        <v>431</v>
      </c>
      <c r="B62" s="485">
        <v>49000</v>
      </c>
    </row>
    <row r="63" spans="1:2" ht="12.75">
      <c r="A63" s="484" t="s">
        <v>432</v>
      </c>
      <c r="B63" s="485">
        <v>62990</v>
      </c>
    </row>
    <row r="64" spans="1:2" ht="12.75">
      <c r="A64" s="484" t="s">
        <v>433</v>
      </c>
      <c r="B64" s="485">
        <v>85000</v>
      </c>
    </row>
    <row r="65" spans="1:2" ht="12.75">
      <c r="A65" s="484" t="s">
        <v>434</v>
      </c>
      <c r="B65" s="485">
        <v>73400</v>
      </c>
    </row>
    <row r="66" spans="1:2" ht="12.75">
      <c r="A66" s="484" t="s">
        <v>392</v>
      </c>
      <c r="B66" s="485">
        <v>320000</v>
      </c>
    </row>
    <row r="67" spans="1:2" ht="12.75">
      <c r="A67" s="484" t="s">
        <v>435</v>
      </c>
      <c r="B67" s="485">
        <v>165000</v>
      </c>
    </row>
    <row r="68" spans="1:2" ht="12.75">
      <c r="A68" s="484" t="s">
        <v>436</v>
      </c>
      <c r="B68" s="485">
        <v>340000</v>
      </c>
    </row>
    <row r="71" spans="1:2" ht="12.75">
      <c r="A71" s="524" t="s">
        <v>44</v>
      </c>
      <c r="B71" s="525">
        <f>SUM(B2:B70)</f>
        <v>7592648</v>
      </c>
    </row>
  </sheetData>
  <sheetProtection/>
  <printOptions horizontalCentered="1" vertic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75" r:id="rId1"/>
  <headerFooter alignWithMargins="0">
    <oddHeader>&amp;C&amp;"Times New Roman CE,Félkövér dőlt"&amp;14
Cikó Község Önkormányzatának 0-ra leírt egyéb gépei, berendezései, felszerelései&amp;R&amp;"Times New Roman CE,Félkövér dőlt"&amp;12 13/3.számú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129.75" customHeight="1" thickBot="1">
      <c r="A1" s="6"/>
      <c r="B1" s="674" t="s">
        <v>437</v>
      </c>
      <c r="C1" s="674"/>
    </row>
    <row r="2" spans="1:3" s="8" customFormat="1" ht="49.5" customHeight="1" thickBot="1">
      <c r="A2" s="366" t="s">
        <v>292</v>
      </c>
      <c r="B2" s="367" t="s">
        <v>237</v>
      </c>
      <c r="C2" s="368" t="s">
        <v>238</v>
      </c>
    </row>
    <row r="3" spans="1:3" ht="30" customHeight="1">
      <c r="A3" s="526" t="s">
        <v>438</v>
      </c>
      <c r="B3" s="527">
        <v>6061</v>
      </c>
      <c r="C3" s="528"/>
    </row>
    <row r="4" spans="1:3" ht="30" customHeight="1">
      <c r="A4" s="526" t="s">
        <v>213</v>
      </c>
      <c r="B4" s="527">
        <v>10180</v>
      </c>
      <c r="C4" s="528"/>
    </row>
    <row r="5" spans="1:3" ht="30" customHeight="1">
      <c r="A5" s="529"/>
      <c r="B5" s="204"/>
      <c r="C5" s="530"/>
    </row>
    <row r="6" spans="1:3" ht="30" customHeight="1">
      <c r="A6" s="370"/>
      <c r="B6" s="205"/>
      <c r="C6" s="531"/>
    </row>
    <row r="7" spans="1:3" ht="30" customHeight="1">
      <c r="A7" s="370"/>
      <c r="B7" s="205"/>
      <c r="C7" s="531"/>
    </row>
    <row r="8" spans="1:3" ht="30" customHeight="1" thickBot="1">
      <c r="A8" s="369"/>
      <c r="B8" s="205"/>
      <c r="C8" s="531"/>
    </row>
    <row r="9" spans="1:3" ht="49.5" customHeight="1" thickBot="1">
      <c r="A9" s="371" t="s">
        <v>44</v>
      </c>
      <c r="B9" s="532">
        <f>SUM(B3:B8)</f>
        <v>16241</v>
      </c>
      <c r="C9" s="533">
        <f>SUM(C3:C8)</f>
        <v>0</v>
      </c>
    </row>
    <row r="10" ht="19.5" customHeight="1"/>
    <row r="11" ht="21.75" customHeight="1"/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
&amp;"Times New Roman CE,Félkövér dőlt"&amp;14Cikó Község Önkormányzatának
 EU-s eszközök támogatásával megvalósuló projektjei 2015-ben&amp;R&amp;"Times New Roman CE,Félkövér dőlt"&amp;12 14.számú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zoomScale="75" zoomScaleNormal="75" workbookViewId="0" topLeftCell="A1">
      <selection activeCell="B11" sqref="B11"/>
    </sheetView>
  </sheetViews>
  <sheetFormatPr defaultColWidth="9.00390625" defaultRowHeight="12.75"/>
  <cols>
    <col min="1" max="1" width="68.375" style="12" customWidth="1"/>
    <col min="2" max="2" width="28.375" style="12" customWidth="1"/>
    <col min="3" max="3" width="9.375" style="12" customWidth="1"/>
    <col min="4" max="4" width="16.00390625" style="12" bestFit="1" customWidth="1"/>
    <col min="5" max="16384" width="9.375" style="12" customWidth="1"/>
  </cols>
  <sheetData>
    <row r="1" spans="1:2" ht="24.75" customHeight="1">
      <c r="A1" s="184" t="s">
        <v>442</v>
      </c>
      <c r="B1" s="185"/>
    </row>
    <row r="2" spans="1:2" ht="27.75" customHeight="1" thickBot="1">
      <c r="A2" s="186"/>
      <c r="B2" s="186"/>
    </row>
    <row r="3" spans="1:2" ht="24" customHeight="1">
      <c r="A3" s="590" t="s">
        <v>23</v>
      </c>
      <c r="B3" s="590" t="s">
        <v>212</v>
      </c>
    </row>
    <row r="4" spans="1:2" ht="16.5" customHeight="1">
      <c r="A4" s="591"/>
      <c r="B4" s="591"/>
    </row>
    <row r="5" spans="1:2" s="13" customFormat="1" ht="13.5" customHeight="1" thickBot="1">
      <c r="A5" s="591"/>
      <c r="B5" s="592"/>
    </row>
    <row r="6" spans="1:2" ht="16.5" customHeight="1" thickBot="1">
      <c r="A6" s="592"/>
      <c r="B6" s="183" t="s">
        <v>206</v>
      </c>
    </row>
    <row r="7" spans="1:2" ht="34.5" customHeight="1">
      <c r="A7" s="188" t="s">
        <v>223</v>
      </c>
      <c r="B7" s="190">
        <v>6873373</v>
      </c>
    </row>
    <row r="8" spans="1:2" ht="34.5" customHeight="1">
      <c r="A8" s="189" t="s">
        <v>224</v>
      </c>
      <c r="B8" s="191">
        <v>23861466</v>
      </c>
    </row>
    <row r="9" spans="1:2" ht="34.5" customHeight="1">
      <c r="A9" s="189" t="s">
        <v>225</v>
      </c>
      <c r="B9" s="191">
        <v>17473363</v>
      </c>
    </row>
    <row r="10" spans="1:2" ht="34.5" customHeight="1">
      <c r="A10" s="189" t="s">
        <v>227</v>
      </c>
      <c r="B10" s="191">
        <v>1200000</v>
      </c>
    </row>
    <row r="11" spans="1:4" ht="34.5" customHeight="1">
      <c r="A11" s="189" t="s">
        <v>468</v>
      </c>
      <c r="B11" s="191">
        <v>631444</v>
      </c>
      <c r="D11" s="318"/>
    </row>
    <row r="12" spans="1:2" ht="34.5" customHeight="1" thickBot="1">
      <c r="A12" s="189" t="s">
        <v>226</v>
      </c>
      <c r="B12" s="191">
        <v>853440</v>
      </c>
    </row>
    <row r="13" spans="1:2" s="14" customFormat="1" ht="45" customHeight="1" thickBot="1">
      <c r="A13" s="187" t="s">
        <v>44</v>
      </c>
      <c r="B13" s="192">
        <f>SUM(B7:B12)</f>
        <v>50893086</v>
      </c>
    </row>
  </sheetData>
  <sheetProtection/>
  <mergeCells count="2">
    <mergeCell ref="A3:A6"/>
    <mergeCell ref="B3:B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9">
      <selection activeCell="J41" sqref="J41"/>
    </sheetView>
  </sheetViews>
  <sheetFormatPr defaultColWidth="9.00390625" defaultRowHeight="12.75"/>
  <cols>
    <col min="1" max="1" width="8.875" style="7" customWidth="1"/>
    <col min="2" max="2" width="8.875" style="1" customWidth="1"/>
    <col min="3" max="3" width="45.875" style="1" customWidth="1"/>
    <col min="4" max="6" width="15.875" style="1" customWidth="1"/>
    <col min="7" max="16384" width="9.375" style="1" customWidth="1"/>
  </cols>
  <sheetData>
    <row r="1" spans="1:6" s="148" customFormat="1" ht="21" customHeight="1" thickBot="1">
      <c r="A1" s="151"/>
      <c r="B1" s="150"/>
      <c r="C1" s="150"/>
      <c r="D1" s="150"/>
      <c r="E1" s="150"/>
      <c r="F1" s="149" t="s">
        <v>204</v>
      </c>
    </row>
    <row r="2" spans="1:6" s="139" customFormat="1" ht="15.75">
      <c r="A2" s="147" t="s">
        <v>196</v>
      </c>
      <c r="B2" s="146"/>
      <c r="C2" s="145" t="s">
        <v>214</v>
      </c>
      <c r="D2" s="209"/>
      <c r="E2" s="209"/>
      <c r="F2" s="144"/>
    </row>
    <row r="3" spans="1:6" s="139" customFormat="1" ht="16.5" thickBot="1">
      <c r="A3" s="143" t="s">
        <v>195</v>
      </c>
      <c r="B3" s="142"/>
      <c r="C3" s="141" t="s">
        <v>194</v>
      </c>
      <c r="D3" s="210"/>
      <c r="E3" s="210"/>
      <c r="F3" s="140" t="s">
        <v>193</v>
      </c>
    </row>
    <row r="4" spans="1:6" s="136" customFormat="1" ht="21" customHeight="1" thickBot="1">
      <c r="A4" s="138"/>
      <c r="B4" s="138"/>
      <c r="C4" s="138"/>
      <c r="D4" s="138"/>
      <c r="E4" s="138"/>
      <c r="F4" s="137" t="s">
        <v>24</v>
      </c>
    </row>
    <row r="5" spans="1:6" ht="38.25">
      <c r="A5" s="135" t="s">
        <v>192</v>
      </c>
      <c r="B5" s="134" t="s">
        <v>191</v>
      </c>
      <c r="C5" s="593" t="s">
        <v>190</v>
      </c>
      <c r="D5" s="593" t="s">
        <v>443</v>
      </c>
      <c r="E5" s="593" t="s">
        <v>444</v>
      </c>
      <c r="F5" s="595" t="s">
        <v>445</v>
      </c>
    </row>
    <row r="6" spans="1:6" ht="13.5" thickBot="1">
      <c r="A6" s="133" t="s">
        <v>189</v>
      </c>
      <c r="B6" s="132"/>
      <c r="C6" s="594"/>
      <c r="D6" s="594"/>
      <c r="E6" s="594"/>
      <c r="F6" s="596"/>
    </row>
    <row r="7" spans="1:6" s="8" customFormat="1" ht="16.5" thickBot="1">
      <c r="A7" s="131">
        <v>1</v>
      </c>
      <c r="B7" s="130">
        <v>2</v>
      </c>
      <c r="C7" s="130">
        <v>3</v>
      </c>
      <c r="D7" s="211">
        <v>4</v>
      </c>
      <c r="E7" s="211">
        <v>5</v>
      </c>
      <c r="F7" s="129">
        <v>6</v>
      </c>
    </row>
    <row r="8" spans="1:6" s="8" customFormat="1" ht="15.75" customHeight="1" thickBot="1">
      <c r="A8" s="128"/>
      <c r="B8" s="127"/>
      <c r="C8" s="126" t="s">
        <v>25</v>
      </c>
      <c r="D8" s="126"/>
      <c r="E8" s="126"/>
      <c r="F8" s="125"/>
    </row>
    <row r="9" spans="1:6" s="114" customFormat="1" ht="13.5" customHeight="1" thickBot="1">
      <c r="A9" s="98">
        <v>1</v>
      </c>
      <c r="B9" s="124" t="s">
        <v>92</v>
      </c>
      <c r="C9" s="96" t="s">
        <v>188</v>
      </c>
      <c r="D9" s="258">
        <f>SUM(D10:D15)</f>
        <v>17931</v>
      </c>
      <c r="E9" s="258">
        <f>SUM(E10:E15)</f>
        <v>21334</v>
      </c>
      <c r="F9" s="259">
        <f>SUM(F10:F15)</f>
        <v>5866</v>
      </c>
    </row>
    <row r="10" spans="1:6" s="106" customFormat="1" ht="13.5" customHeight="1">
      <c r="A10" s="94"/>
      <c r="B10" s="93">
        <v>1</v>
      </c>
      <c r="C10" s="92" t="s">
        <v>187</v>
      </c>
      <c r="D10" s="240"/>
      <c r="E10" s="240"/>
      <c r="F10" s="260"/>
    </row>
    <row r="11" spans="1:6" s="106" customFormat="1" ht="13.5" customHeight="1">
      <c r="A11" s="94"/>
      <c r="B11" s="93">
        <v>2</v>
      </c>
      <c r="C11" s="92" t="s">
        <v>186</v>
      </c>
      <c r="D11" s="240"/>
      <c r="E11" s="240"/>
      <c r="F11" s="260"/>
    </row>
    <row r="12" spans="1:6" s="106" customFormat="1" ht="13.5" customHeight="1">
      <c r="A12" s="94"/>
      <c r="B12" s="93">
        <v>3</v>
      </c>
      <c r="C12" s="92" t="s">
        <v>185</v>
      </c>
      <c r="D12" s="240">
        <v>17190</v>
      </c>
      <c r="E12" s="240">
        <v>18610</v>
      </c>
      <c r="F12" s="260">
        <v>4852</v>
      </c>
    </row>
    <row r="13" spans="1:6" s="106" customFormat="1" ht="13.5" customHeight="1">
      <c r="A13" s="94"/>
      <c r="B13" s="93">
        <v>4</v>
      </c>
      <c r="C13" s="92" t="s">
        <v>184</v>
      </c>
      <c r="D13" s="240">
        <v>621</v>
      </c>
      <c r="E13" s="240">
        <v>2604</v>
      </c>
      <c r="F13" s="260">
        <v>938</v>
      </c>
    </row>
    <row r="14" spans="1:6" s="106" customFormat="1" ht="13.5" customHeight="1">
      <c r="A14" s="94"/>
      <c r="B14" s="93">
        <v>5</v>
      </c>
      <c r="C14" s="92" t="s">
        <v>183</v>
      </c>
      <c r="D14" s="240"/>
      <c r="E14" s="240"/>
      <c r="F14" s="260"/>
    </row>
    <row r="15" spans="1:6" s="106" customFormat="1" ht="13.5" customHeight="1" thickBot="1">
      <c r="A15" s="94"/>
      <c r="B15" s="93">
        <v>6</v>
      </c>
      <c r="C15" s="92" t="s">
        <v>182</v>
      </c>
      <c r="D15" s="240">
        <v>120</v>
      </c>
      <c r="E15" s="240">
        <v>120</v>
      </c>
      <c r="F15" s="260">
        <v>76</v>
      </c>
    </row>
    <row r="16" spans="1:6" s="114" customFormat="1" ht="13.5" customHeight="1" thickBot="1">
      <c r="A16" s="98"/>
      <c r="B16" s="124" t="s">
        <v>93</v>
      </c>
      <c r="C16" s="96" t="s">
        <v>181</v>
      </c>
      <c r="D16" s="276">
        <f>SUM(D17:D20)</f>
        <v>22050</v>
      </c>
      <c r="E16" s="276">
        <f>SUM(E17:E20)</f>
        <v>39150</v>
      </c>
      <c r="F16" s="275">
        <f>SUM(F17:F20)</f>
        <v>35880</v>
      </c>
    </row>
    <row r="17" spans="1:6" s="114" customFormat="1" ht="13.5" customHeight="1">
      <c r="A17" s="123"/>
      <c r="B17" s="112">
        <v>1</v>
      </c>
      <c r="C17" s="122" t="s">
        <v>55</v>
      </c>
      <c r="D17" s="263"/>
      <c r="E17" s="263"/>
      <c r="F17" s="264"/>
    </row>
    <row r="18" spans="1:6" s="114" customFormat="1" ht="13.5" customHeight="1">
      <c r="A18" s="121"/>
      <c r="B18" s="120">
        <v>2</v>
      </c>
      <c r="C18" s="119" t="s">
        <v>26</v>
      </c>
      <c r="D18" s="265">
        <v>18000</v>
      </c>
      <c r="E18" s="265">
        <v>33590</v>
      </c>
      <c r="F18" s="266">
        <v>31221</v>
      </c>
    </row>
    <row r="19" spans="1:6" s="106" customFormat="1" ht="13.5" customHeight="1">
      <c r="A19" s="94"/>
      <c r="B19" s="93">
        <v>3</v>
      </c>
      <c r="C19" s="92" t="s">
        <v>27</v>
      </c>
      <c r="D19" s="240">
        <v>4000</v>
      </c>
      <c r="E19" s="240">
        <v>5200</v>
      </c>
      <c r="F19" s="260">
        <v>4532</v>
      </c>
    </row>
    <row r="20" spans="1:6" s="106" customFormat="1" ht="13.5" customHeight="1" thickBot="1">
      <c r="A20" s="94"/>
      <c r="B20" s="93">
        <v>4</v>
      </c>
      <c r="C20" s="92" t="s">
        <v>180</v>
      </c>
      <c r="D20" s="240">
        <v>50</v>
      </c>
      <c r="E20" s="240">
        <v>360</v>
      </c>
      <c r="F20" s="260">
        <v>127</v>
      </c>
    </row>
    <row r="21" spans="1:6" s="114" customFormat="1" ht="13.5" customHeight="1" thickBot="1">
      <c r="A21" s="98">
        <v>2</v>
      </c>
      <c r="B21" s="97"/>
      <c r="C21" s="96" t="s">
        <v>179</v>
      </c>
      <c r="D21" s="276">
        <f>SUM(D22:D24)</f>
        <v>400</v>
      </c>
      <c r="E21" s="276">
        <f>SUM(E22:E24)</f>
        <v>400</v>
      </c>
      <c r="F21" s="275">
        <f>SUM(F22:F24)</f>
        <v>404</v>
      </c>
    </row>
    <row r="22" spans="1:6" s="106" customFormat="1" ht="13.5" customHeight="1">
      <c r="A22" s="94"/>
      <c r="B22" s="93">
        <v>1</v>
      </c>
      <c r="C22" s="92" t="s">
        <v>178</v>
      </c>
      <c r="D22" s="240">
        <v>400</v>
      </c>
      <c r="E22" s="240">
        <v>400</v>
      </c>
      <c r="F22" s="260">
        <v>404</v>
      </c>
    </row>
    <row r="23" spans="1:6" s="106" customFormat="1" ht="13.5" customHeight="1">
      <c r="A23" s="94"/>
      <c r="B23" s="93">
        <v>2</v>
      </c>
      <c r="C23" s="92" t="s">
        <v>53</v>
      </c>
      <c r="D23" s="240"/>
      <c r="E23" s="240"/>
      <c r="F23" s="260"/>
    </row>
    <row r="24" spans="1:6" s="106" customFormat="1" ht="13.5" customHeight="1" thickBot="1">
      <c r="A24" s="94"/>
      <c r="B24" s="93">
        <v>3</v>
      </c>
      <c r="C24" s="92" t="s">
        <v>177</v>
      </c>
      <c r="D24" s="240"/>
      <c r="E24" s="240"/>
      <c r="F24" s="260"/>
    </row>
    <row r="25" spans="1:6" s="114" customFormat="1" ht="14.25" customHeight="1" thickBot="1">
      <c r="A25" s="98">
        <v>3</v>
      </c>
      <c r="B25" s="97"/>
      <c r="C25" s="96" t="s">
        <v>63</v>
      </c>
      <c r="D25" s="276">
        <f>SUM(D26:D32)</f>
        <v>43463</v>
      </c>
      <c r="E25" s="276">
        <f>SUM(E26:E32)</f>
        <v>50892</v>
      </c>
      <c r="F25" s="275">
        <f>SUM(F26:F32)</f>
        <v>50892</v>
      </c>
    </row>
    <row r="26" spans="1:6" s="106" customFormat="1" ht="13.5" customHeight="1">
      <c r="A26" s="94"/>
      <c r="B26" s="93">
        <v>1</v>
      </c>
      <c r="C26" s="92" t="s">
        <v>207</v>
      </c>
      <c r="D26" s="240">
        <v>6873</v>
      </c>
      <c r="E26" s="240">
        <v>6873</v>
      </c>
      <c r="F26" s="260">
        <v>6873</v>
      </c>
    </row>
    <row r="27" spans="1:6" s="106" customFormat="1" ht="13.5" customHeight="1">
      <c r="A27" s="94"/>
      <c r="B27" s="93">
        <v>2</v>
      </c>
      <c r="C27" s="92" t="s">
        <v>224</v>
      </c>
      <c r="D27" s="240">
        <v>21830</v>
      </c>
      <c r="E27" s="240">
        <v>23861</v>
      </c>
      <c r="F27" s="260">
        <v>23861</v>
      </c>
    </row>
    <row r="28" spans="1:6" s="106" customFormat="1" ht="13.5" customHeight="1">
      <c r="A28" s="94"/>
      <c r="B28" s="93">
        <v>3</v>
      </c>
      <c r="C28" s="92" t="s">
        <v>228</v>
      </c>
      <c r="D28" s="240">
        <v>13560</v>
      </c>
      <c r="E28" s="240">
        <v>17473</v>
      </c>
      <c r="F28" s="260">
        <v>17473</v>
      </c>
    </row>
    <row r="29" spans="1:6" s="106" customFormat="1" ht="13.5" customHeight="1">
      <c r="A29" s="94"/>
      <c r="B29" s="93">
        <v>4</v>
      </c>
      <c r="C29" s="92" t="s">
        <v>229</v>
      </c>
      <c r="D29" s="240">
        <v>1200</v>
      </c>
      <c r="E29" s="240">
        <v>1200</v>
      </c>
      <c r="F29" s="260">
        <v>1200</v>
      </c>
    </row>
    <row r="30" spans="1:6" s="106" customFormat="1" ht="13.5" customHeight="1">
      <c r="A30" s="94"/>
      <c r="B30" s="93">
        <v>5</v>
      </c>
      <c r="C30" s="92" t="s">
        <v>230</v>
      </c>
      <c r="D30" s="240"/>
      <c r="E30" s="240"/>
      <c r="F30" s="260"/>
    </row>
    <row r="31" spans="1:6" s="106" customFormat="1" ht="13.5" customHeight="1">
      <c r="A31" s="94"/>
      <c r="B31" s="93">
        <v>6</v>
      </c>
      <c r="C31" s="92" t="s">
        <v>231</v>
      </c>
      <c r="D31" s="240"/>
      <c r="E31" s="240">
        <v>1485</v>
      </c>
      <c r="F31" s="260">
        <v>1485</v>
      </c>
    </row>
    <row r="32" spans="1:6" s="106" customFormat="1" ht="13.5" customHeight="1" thickBot="1">
      <c r="A32" s="94"/>
      <c r="B32" s="93">
        <v>7</v>
      </c>
      <c r="C32" s="92"/>
      <c r="D32" s="240"/>
      <c r="E32" s="240"/>
      <c r="F32" s="260"/>
    </row>
    <row r="33" spans="1:6" s="106" customFormat="1" ht="13.5" customHeight="1" thickBot="1">
      <c r="A33" s="98">
        <v>4</v>
      </c>
      <c r="B33" s="97"/>
      <c r="C33" s="96" t="s">
        <v>176</v>
      </c>
      <c r="D33" s="276">
        <f>SUM(D34:D39)</f>
        <v>43571</v>
      </c>
      <c r="E33" s="276">
        <f>SUM(E34:E39)</f>
        <v>43571</v>
      </c>
      <c r="F33" s="275">
        <f>SUM(F34:F39)</f>
        <v>41529</v>
      </c>
    </row>
    <row r="34" spans="1:6" s="106" customFormat="1" ht="13.5" customHeight="1">
      <c r="A34" s="111"/>
      <c r="B34" s="110">
        <v>1</v>
      </c>
      <c r="C34" s="118" t="s">
        <v>175</v>
      </c>
      <c r="D34" s="238"/>
      <c r="E34" s="238">
        <v>5146</v>
      </c>
      <c r="F34" s="268">
        <v>5146</v>
      </c>
    </row>
    <row r="35" spans="1:6" s="106" customFormat="1" ht="13.5" customHeight="1">
      <c r="A35" s="94"/>
      <c r="B35" s="93">
        <v>2</v>
      </c>
      <c r="C35" s="92" t="s">
        <v>174</v>
      </c>
      <c r="D35" s="240"/>
      <c r="E35" s="240"/>
      <c r="F35" s="260"/>
    </row>
    <row r="36" spans="1:6" s="106" customFormat="1" ht="13.5" customHeight="1">
      <c r="A36" s="94"/>
      <c r="B36" s="93">
        <v>3</v>
      </c>
      <c r="C36" s="92" t="s">
        <v>173</v>
      </c>
      <c r="D36" s="240">
        <v>43571</v>
      </c>
      <c r="E36" s="240">
        <v>20142</v>
      </c>
      <c r="F36" s="260">
        <v>20142</v>
      </c>
    </row>
    <row r="37" spans="1:6" s="106" customFormat="1" ht="13.5" customHeight="1">
      <c r="A37" s="94"/>
      <c r="B37" s="93">
        <v>4</v>
      </c>
      <c r="C37" s="92" t="s">
        <v>172</v>
      </c>
      <c r="D37" s="240"/>
      <c r="E37" s="240"/>
      <c r="F37" s="260"/>
    </row>
    <row r="38" spans="1:6" s="106" customFormat="1" ht="13.5" customHeight="1">
      <c r="A38" s="94"/>
      <c r="B38" s="93">
        <v>5</v>
      </c>
      <c r="C38" s="92" t="s">
        <v>171</v>
      </c>
      <c r="D38" s="240"/>
      <c r="E38" s="240">
        <v>18283</v>
      </c>
      <c r="F38" s="260">
        <v>16241</v>
      </c>
    </row>
    <row r="39" spans="1:6" s="106" customFormat="1" ht="13.5" customHeight="1">
      <c r="A39" s="94"/>
      <c r="B39" s="93">
        <v>6</v>
      </c>
      <c r="C39" s="92" t="s">
        <v>170</v>
      </c>
      <c r="D39" s="240"/>
      <c r="E39" s="240"/>
      <c r="F39" s="260"/>
    </row>
    <row r="40" spans="1:6" s="106" customFormat="1" ht="13.5" customHeight="1" thickBot="1">
      <c r="A40" s="117">
        <v>5</v>
      </c>
      <c r="B40" s="116"/>
      <c r="C40" s="115" t="s">
        <v>169</v>
      </c>
      <c r="D40" s="269"/>
      <c r="E40" s="269"/>
      <c r="F40" s="270"/>
    </row>
    <row r="41" spans="1:6" s="114" customFormat="1" ht="13.5" customHeight="1" thickBot="1">
      <c r="A41" s="98">
        <v>6</v>
      </c>
      <c r="B41" s="97"/>
      <c r="C41" s="96" t="s">
        <v>54</v>
      </c>
      <c r="D41" s="261"/>
      <c r="E41" s="261">
        <f>SUM(E42:E44)</f>
        <v>1293</v>
      </c>
      <c r="F41" s="262">
        <f>SUM(F42:F44)</f>
        <v>1717</v>
      </c>
    </row>
    <row r="42" spans="1:6" s="106" customFormat="1" ht="13.5" customHeight="1">
      <c r="A42" s="94"/>
      <c r="B42" s="93">
        <v>1</v>
      </c>
      <c r="C42" s="92" t="s">
        <v>50</v>
      </c>
      <c r="D42" s="240"/>
      <c r="E42" s="240"/>
      <c r="F42" s="260"/>
    </row>
    <row r="43" spans="1:6" s="106" customFormat="1" ht="13.5" customHeight="1">
      <c r="A43" s="94"/>
      <c r="B43" s="93">
        <v>2</v>
      </c>
      <c r="C43" s="92" t="s">
        <v>168</v>
      </c>
      <c r="D43" s="240"/>
      <c r="E43" s="240"/>
      <c r="F43" s="260"/>
    </row>
    <row r="44" spans="1:6" s="106" customFormat="1" ht="13.5" customHeight="1" thickBot="1">
      <c r="A44" s="94"/>
      <c r="B44" s="93">
        <v>3</v>
      </c>
      <c r="C44" s="92" t="s">
        <v>232</v>
      </c>
      <c r="D44" s="240"/>
      <c r="E44" s="240">
        <v>1293</v>
      </c>
      <c r="F44" s="260">
        <v>1717</v>
      </c>
    </row>
    <row r="45" spans="1:6" s="106" customFormat="1" ht="13.5" customHeight="1" thickBot="1">
      <c r="A45" s="563">
        <v>7</v>
      </c>
      <c r="B45" s="564"/>
      <c r="C45" s="561" t="s">
        <v>167</v>
      </c>
      <c r="D45" s="562">
        <f>D46+D47</f>
        <v>9783</v>
      </c>
      <c r="E45" s="562">
        <f>E46+E47</f>
        <v>10980</v>
      </c>
      <c r="F45" s="565">
        <f>F46+F47</f>
        <v>10980</v>
      </c>
    </row>
    <row r="46" spans="1:6" s="106" customFormat="1" ht="13.5" customHeight="1">
      <c r="A46" s="113"/>
      <c r="B46" s="112">
        <v>1</v>
      </c>
      <c r="C46" s="122" t="s">
        <v>166</v>
      </c>
      <c r="D46" s="566">
        <v>9783</v>
      </c>
      <c r="E46" s="566">
        <v>10980</v>
      </c>
      <c r="F46" s="264">
        <v>10980</v>
      </c>
    </row>
    <row r="47" spans="1:6" s="106" customFormat="1" ht="13.5" customHeight="1" thickBot="1">
      <c r="A47" s="176"/>
      <c r="B47" s="175">
        <v>2</v>
      </c>
      <c r="C47" s="567" t="s">
        <v>58</v>
      </c>
      <c r="D47" s="568"/>
      <c r="E47" s="569"/>
      <c r="F47" s="286"/>
    </row>
    <row r="48" spans="1:6" s="106" customFormat="1" ht="15.75" thickBot="1">
      <c r="A48" s="109"/>
      <c r="B48" s="108"/>
      <c r="C48" s="107" t="s">
        <v>165</v>
      </c>
      <c r="D48" s="278">
        <f>D9+D16+D21+D25+D33+D40+D41+D45</f>
        <v>137198</v>
      </c>
      <c r="E48" s="278">
        <f>E9+E16+E21+E25+E33+E40+E41+E45</f>
        <v>167620</v>
      </c>
      <c r="F48" s="277">
        <f>F9+F16+F21+F25+F33+F40+F41+F45</f>
        <v>147268</v>
      </c>
    </row>
    <row r="49" spans="1:6" ht="12.75">
      <c r="A49" s="84"/>
      <c r="B49" s="83"/>
      <c r="C49" s="83"/>
      <c r="D49" s="83"/>
      <c r="E49" s="83"/>
      <c r="F49" s="83"/>
    </row>
    <row r="50" spans="1:6" ht="13.5" thickBot="1">
      <c r="A50" s="84"/>
      <c r="B50" s="83"/>
      <c r="C50" s="83"/>
      <c r="D50" s="83"/>
      <c r="E50" s="83"/>
      <c r="F50" s="83"/>
    </row>
    <row r="51" spans="1:6" s="8" customFormat="1" ht="16.5" customHeight="1" thickBot="1">
      <c r="A51" s="105"/>
      <c r="B51" s="104"/>
      <c r="C51" s="103" t="s">
        <v>31</v>
      </c>
      <c r="D51" s="103"/>
      <c r="E51" s="103"/>
      <c r="F51" s="102"/>
    </row>
    <row r="52" spans="1:6" s="88" customFormat="1" ht="15" customHeight="1" thickBot="1">
      <c r="A52" s="98">
        <v>1</v>
      </c>
      <c r="B52" s="97"/>
      <c r="C52" s="96" t="s">
        <v>164</v>
      </c>
      <c r="D52" s="276">
        <f>SUM(D53:D59)</f>
        <v>67773</v>
      </c>
      <c r="E52" s="276">
        <f>SUM(E53:E59)</f>
        <v>82108</v>
      </c>
      <c r="F52" s="275">
        <f>SUM(F53:F59)</f>
        <v>68809</v>
      </c>
    </row>
    <row r="53" spans="1:6" ht="15" customHeight="1">
      <c r="A53" s="94"/>
      <c r="B53" s="93">
        <v>1</v>
      </c>
      <c r="C53" s="92" t="s">
        <v>163</v>
      </c>
      <c r="D53" s="240">
        <v>16278</v>
      </c>
      <c r="E53" s="240">
        <v>15588</v>
      </c>
      <c r="F53" s="260">
        <v>15571</v>
      </c>
    </row>
    <row r="54" spans="1:6" ht="15" customHeight="1">
      <c r="A54" s="94"/>
      <c r="B54" s="93">
        <v>2</v>
      </c>
      <c r="C54" s="92" t="s">
        <v>19</v>
      </c>
      <c r="D54" s="240">
        <v>4288</v>
      </c>
      <c r="E54" s="240">
        <v>3340</v>
      </c>
      <c r="F54" s="260">
        <v>3336</v>
      </c>
    </row>
    <row r="55" spans="1:6" ht="15" customHeight="1">
      <c r="A55" s="94"/>
      <c r="B55" s="93">
        <v>3</v>
      </c>
      <c r="C55" s="92" t="s">
        <v>32</v>
      </c>
      <c r="D55" s="240">
        <v>38927</v>
      </c>
      <c r="E55" s="240">
        <v>47062</v>
      </c>
      <c r="F55" s="260">
        <v>38684</v>
      </c>
    </row>
    <row r="56" spans="1:6" ht="15" customHeight="1">
      <c r="A56" s="94"/>
      <c r="B56" s="93">
        <v>4</v>
      </c>
      <c r="C56" s="559" t="s">
        <v>64</v>
      </c>
      <c r="D56" s="560"/>
      <c r="E56" s="560">
        <v>7345</v>
      </c>
      <c r="F56" s="260">
        <v>3116</v>
      </c>
    </row>
    <row r="57" spans="1:6" ht="15" customHeight="1">
      <c r="A57" s="94"/>
      <c r="B57" s="93">
        <v>5</v>
      </c>
      <c r="C57" s="92" t="s">
        <v>162</v>
      </c>
      <c r="D57" s="240">
        <v>2180</v>
      </c>
      <c r="E57" s="240">
        <v>2180</v>
      </c>
      <c r="F57" s="260">
        <v>2018</v>
      </c>
    </row>
    <row r="58" spans="1:6" ht="15" customHeight="1">
      <c r="A58" s="94"/>
      <c r="B58" s="93">
        <v>6</v>
      </c>
      <c r="C58" s="92" t="s">
        <v>161</v>
      </c>
      <c r="D58" s="240"/>
      <c r="E58" s="240"/>
      <c r="F58" s="260"/>
    </row>
    <row r="59" spans="1:6" ht="15" customHeight="1" thickBot="1">
      <c r="A59" s="94"/>
      <c r="B59" s="93">
        <v>7</v>
      </c>
      <c r="C59" s="92" t="s">
        <v>21</v>
      </c>
      <c r="D59" s="240">
        <v>6100</v>
      </c>
      <c r="E59" s="240">
        <v>6593</v>
      </c>
      <c r="F59" s="260">
        <v>6084</v>
      </c>
    </row>
    <row r="60" spans="1:6" s="88" customFormat="1" ht="15" customHeight="1" thickBot="1">
      <c r="A60" s="98">
        <v>2</v>
      </c>
      <c r="B60" s="97"/>
      <c r="C60" s="96" t="s">
        <v>160</v>
      </c>
      <c r="D60" s="276">
        <f>SUM(D61:D63)</f>
        <v>21700</v>
      </c>
      <c r="E60" s="276">
        <f>SUM(E61:E63)</f>
        <v>18900</v>
      </c>
      <c r="F60" s="275">
        <f>SUM(F61:F63)</f>
        <v>18098</v>
      </c>
    </row>
    <row r="61" spans="1:6" ht="15" customHeight="1">
      <c r="A61" s="94"/>
      <c r="B61" s="93">
        <v>1</v>
      </c>
      <c r="C61" s="92" t="s">
        <v>159</v>
      </c>
      <c r="D61" s="240">
        <v>17300</v>
      </c>
      <c r="E61" s="240">
        <v>7850</v>
      </c>
      <c r="F61" s="260">
        <v>7061</v>
      </c>
    </row>
    <row r="62" spans="1:6" ht="15" customHeight="1">
      <c r="A62" s="94"/>
      <c r="B62" s="93">
        <v>2</v>
      </c>
      <c r="C62" s="92" t="s">
        <v>67</v>
      </c>
      <c r="D62" s="240">
        <v>4400</v>
      </c>
      <c r="E62" s="240">
        <v>11050</v>
      </c>
      <c r="F62" s="260">
        <v>11037</v>
      </c>
    </row>
    <row r="63" spans="1:6" ht="15" customHeight="1" thickBot="1">
      <c r="A63" s="94"/>
      <c r="B63" s="93">
        <v>3</v>
      </c>
      <c r="C63" s="92" t="s">
        <v>158</v>
      </c>
      <c r="D63" s="240"/>
      <c r="E63" s="240"/>
      <c r="F63" s="260"/>
    </row>
    <row r="64" spans="1:6" s="88" customFormat="1" ht="15" customHeight="1" thickBot="1">
      <c r="A64" s="98">
        <v>3</v>
      </c>
      <c r="B64" s="97"/>
      <c r="C64" s="96" t="s">
        <v>22</v>
      </c>
      <c r="D64" s="276">
        <f>SUM(D65:D66)</f>
        <v>17822</v>
      </c>
      <c r="E64" s="276">
        <f>SUM(E65:E66)</f>
        <v>35159</v>
      </c>
      <c r="F64" s="275">
        <f>SUM(F65:F66)</f>
        <v>0</v>
      </c>
    </row>
    <row r="65" spans="1:6" ht="15" customHeight="1">
      <c r="A65" s="94"/>
      <c r="B65" s="93">
        <v>1</v>
      </c>
      <c r="C65" s="92" t="s">
        <v>33</v>
      </c>
      <c r="D65" s="240">
        <v>2822</v>
      </c>
      <c r="E65" s="240">
        <v>2159</v>
      </c>
      <c r="F65" s="260"/>
    </row>
    <row r="66" spans="1:6" ht="15" customHeight="1">
      <c r="A66" s="101"/>
      <c r="B66" s="100">
        <v>2</v>
      </c>
      <c r="C66" s="99" t="s">
        <v>197</v>
      </c>
      <c r="D66" s="241">
        <v>15000</v>
      </c>
      <c r="E66" s="241">
        <v>33000</v>
      </c>
      <c r="F66" s="267"/>
    </row>
    <row r="67" spans="1:6" ht="15" customHeight="1">
      <c r="A67" s="101"/>
      <c r="B67" s="100"/>
      <c r="C67" s="99" t="s">
        <v>209</v>
      </c>
      <c r="D67" s="241"/>
      <c r="E67" s="241"/>
      <c r="F67" s="267"/>
    </row>
    <row r="68" spans="1:6" ht="15" customHeight="1">
      <c r="A68" s="101"/>
      <c r="B68" s="100"/>
      <c r="C68" s="99" t="s">
        <v>208</v>
      </c>
      <c r="D68" s="241"/>
      <c r="E68" s="241"/>
      <c r="F68" s="267"/>
    </row>
    <row r="69" spans="1:6" ht="15" customHeight="1" thickBot="1">
      <c r="A69" s="101"/>
      <c r="B69" s="100">
        <v>3</v>
      </c>
      <c r="C69" s="99" t="s">
        <v>106</v>
      </c>
      <c r="D69" s="241"/>
      <c r="E69" s="241"/>
      <c r="F69" s="267"/>
    </row>
    <row r="70" spans="1:6" ht="15" customHeight="1" thickBot="1">
      <c r="A70" s="98">
        <v>4</v>
      </c>
      <c r="B70" s="97"/>
      <c r="C70" s="96" t="s">
        <v>66</v>
      </c>
      <c r="D70" s="261"/>
      <c r="E70" s="261"/>
      <c r="F70" s="272"/>
    </row>
    <row r="71" spans="1:6" ht="15" customHeight="1" thickBot="1">
      <c r="A71" s="98">
        <v>5</v>
      </c>
      <c r="B71" s="97"/>
      <c r="C71" s="96" t="s">
        <v>34</v>
      </c>
      <c r="D71" s="261"/>
      <c r="E71" s="261"/>
      <c r="F71" s="272"/>
    </row>
    <row r="72" spans="1:6" ht="15" customHeight="1" thickBot="1">
      <c r="A72" s="98">
        <v>6</v>
      </c>
      <c r="B72" s="97"/>
      <c r="C72" s="96" t="s">
        <v>210</v>
      </c>
      <c r="D72" s="261"/>
      <c r="E72" s="261"/>
      <c r="F72" s="272"/>
    </row>
    <row r="73" spans="1:6" s="88" customFormat="1" ht="15" customHeight="1" thickBot="1">
      <c r="A73" s="98">
        <v>7</v>
      </c>
      <c r="B73" s="97"/>
      <c r="C73" s="96" t="s">
        <v>56</v>
      </c>
      <c r="D73" s="276">
        <f>SUM(D74:D75)</f>
        <v>0</v>
      </c>
      <c r="E73" s="279">
        <f>SUM(E74:E76)</f>
        <v>1293</v>
      </c>
      <c r="F73" s="275">
        <f>SUM(F74:F76)</f>
        <v>1293</v>
      </c>
    </row>
    <row r="74" spans="1:6" ht="15" customHeight="1">
      <c r="A74" s="113"/>
      <c r="B74" s="112">
        <v>1</v>
      </c>
      <c r="C74" s="122" t="s">
        <v>57</v>
      </c>
      <c r="D74" s="263"/>
      <c r="E74" s="263"/>
      <c r="F74" s="264"/>
    </row>
    <row r="75" spans="1:6" ht="15" customHeight="1">
      <c r="A75" s="94"/>
      <c r="B75" s="93">
        <v>2</v>
      </c>
      <c r="C75" s="92" t="s">
        <v>157</v>
      </c>
      <c r="D75" s="240"/>
      <c r="E75" s="555"/>
      <c r="F75" s="260"/>
    </row>
    <row r="76" spans="1:6" ht="15" customHeight="1">
      <c r="A76" s="553"/>
      <c r="B76" s="120">
        <v>3</v>
      </c>
      <c r="C76" s="119" t="s">
        <v>465</v>
      </c>
      <c r="D76" s="240"/>
      <c r="E76" s="555">
        <v>1293</v>
      </c>
      <c r="F76" s="260">
        <v>1293</v>
      </c>
    </row>
    <row r="77" spans="1:6" ht="15" customHeight="1">
      <c r="A77" s="556">
        <v>8</v>
      </c>
      <c r="B77" s="557"/>
      <c r="C77" s="558" t="s">
        <v>156</v>
      </c>
      <c r="D77" s="281">
        <f>SUM(D78:D79)</f>
        <v>29903</v>
      </c>
      <c r="E77" s="554">
        <f>SUM(E78:E79)</f>
        <v>30160</v>
      </c>
      <c r="F77" s="280">
        <f>SUM(F78:F79)</f>
        <v>30159</v>
      </c>
    </row>
    <row r="78" spans="1:6" ht="15" customHeight="1">
      <c r="A78" s="94"/>
      <c r="B78" s="93">
        <v>1</v>
      </c>
      <c r="C78" s="92" t="s">
        <v>221</v>
      </c>
      <c r="D78" s="240">
        <v>25406</v>
      </c>
      <c r="E78" s="240">
        <v>25663</v>
      </c>
      <c r="F78" s="260">
        <v>25663</v>
      </c>
    </row>
    <row r="79" spans="1:6" s="88" customFormat="1" ht="13.5" thickBot="1">
      <c r="A79" s="91"/>
      <c r="B79" s="90">
        <v>3</v>
      </c>
      <c r="C79" s="89" t="s">
        <v>222</v>
      </c>
      <c r="D79" s="273">
        <v>4497</v>
      </c>
      <c r="E79" s="273">
        <v>4497</v>
      </c>
      <c r="F79" s="274">
        <v>4496</v>
      </c>
    </row>
    <row r="80" spans="1:6" ht="19.5" customHeight="1" thickBot="1">
      <c r="A80" s="87"/>
      <c r="B80" s="86"/>
      <c r="C80" s="85" t="s">
        <v>155</v>
      </c>
      <c r="D80" s="278">
        <f>D52+D60+D64+D70+D71+D72+D73+D77</f>
        <v>137198</v>
      </c>
      <c r="E80" s="278">
        <f>E52+E60+E64+E70+E71+E72+E73+E77</f>
        <v>167620</v>
      </c>
      <c r="F80" s="282">
        <f>F52+F60+F64+F70+F71+F72+F73+F77</f>
        <v>118359</v>
      </c>
    </row>
    <row r="81" spans="1:6" ht="13.5" thickBot="1">
      <c r="A81" s="84"/>
      <c r="B81" s="83"/>
      <c r="C81" s="83"/>
      <c r="D81" s="83"/>
      <c r="E81" s="83"/>
      <c r="F81" s="83"/>
    </row>
    <row r="82" spans="1:6" ht="16.5" thickBot="1">
      <c r="A82" s="82" t="s">
        <v>154</v>
      </c>
      <c r="B82" s="81"/>
      <c r="C82" s="80"/>
      <c r="D82" s="212"/>
      <c r="E82" s="212"/>
      <c r="F82" s="79">
        <v>13</v>
      </c>
    </row>
  </sheetData>
  <sheetProtection/>
  <mergeCells count="4">
    <mergeCell ref="C5:C6"/>
    <mergeCell ref="F5:F6"/>
    <mergeCell ref="D5:D6"/>
    <mergeCell ref="E5:E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scale="78" r:id="rId1"/>
  <rowBreaks count="1" manualBreakCount="1">
    <brk id="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3">
      <selection activeCell="E29" sqref="E29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6" width="15.875" style="1" customWidth="1"/>
    <col min="7" max="16384" width="9.375" style="1" customWidth="1"/>
  </cols>
  <sheetData>
    <row r="1" spans="1:6" s="148" customFormat="1" ht="21" customHeight="1" thickBot="1">
      <c r="A1" s="151"/>
      <c r="B1" s="150"/>
      <c r="C1" s="150"/>
      <c r="D1" s="150"/>
      <c r="E1" s="150"/>
      <c r="F1" s="149" t="s">
        <v>216</v>
      </c>
    </row>
    <row r="2" spans="1:6" s="139" customFormat="1" ht="15.75">
      <c r="A2" s="147" t="s">
        <v>196</v>
      </c>
      <c r="B2" s="146"/>
      <c r="C2" s="145" t="s">
        <v>215</v>
      </c>
      <c r="D2" s="209"/>
      <c r="E2" s="209"/>
      <c r="F2" s="144"/>
    </row>
    <row r="3" spans="1:6" s="139" customFormat="1" ht="16.5" thickBot="1">
      <c r="A3" s="143" t="s">
        <v>195</v>
      </c>
      <c r="B3" s="142"/>
      <c r="C3" s="182" t="s">
        <v>203</v>
      </c>
      <c r="D3" s="213"/>
      <c r="E3" s="213"/>
      <c r="F3" s="181" t="s">
        <v>202</v>
      </c>
    </row>
    <row r="4" spans="1:6" s="136" customFormat="1" ht="21" customHeight="1" thickBot="1">
      <c r="A4" s="138"/>
      <c r="B4" s="138"/>
      <c r="C4" s="138"/>
      <c r="D4" s="138"/>
      <c r="E4" s="138"/>
      <c r="F4" s="137" t="s">
        <v>24</v>
      </c>
    </row>
    <row r="5" spans="1:6" ht="38.25">
      <c r="A5" s="135" t="s">
        <v>192</v>
      </c>
      <c r="B5" s="134" t="s">
        <v>191</v>
      </c>
      <c r="C5" s="593" t="s">
        <v>190</v>
      </c>
      <c r="D5" s="593" t="s">
        <v>443</v>
      </c>
      <c r="E5" s="593" t="s">
        <v>444</v>
      </c>
      <c r="F5" s="595" t="s">
        <v>445</v>
      </c>
    </row>
    <row r="6" spans="1:6" ht="13.5" thickBot="1">
      <c r="A6" s="180" t="s">
        <v>189</v>
      </c>
      <c r="B6" s="179"/>
      <c r="C6" s="594"/>
      <c r="D6" s="594"/>
      <c r="E6" s="594"/>
      <c r="F6" s="596"/>
    </row>
    <row r="7" spans="1:6" s="8" customFormat="1" ht="16.5" thickBot="1">
      <c r="A7" s="131">
        <v>1</v>
      </c>
      <c r="B7" s="130">
        <v>2</v>
      </c>
      <c r="C7" s="130">
        <v>3</v>
      </c>
      <c r="D7" s="211"/>
      <c r="E7" s="211"/>
      <c r="F7" s="129">
        <v>4</v>
      </c>
    </row>
    <row r="8" spans="1:6" s="161" customFormat="1" ht="15.75" customHeight="1" thickBot="1">
      <c r="A8" s="165"/>
      <c r="B8" s="164"/>
      <c r="C8" s="163" t="s">
        <v>25</v>
      </c>
      <c r="D8" s="163"/>
      <c r="E8" s="163"/>
      <c r="F8" s="162"/>
    </row>
    <row r="9" spans="1:6" s="88" customFormat="1" ht="15" customHeight="1" thickBot="1">
      <c r="A9" s="98">
        <v>1</v>
      </c>
      <c r="B9" s="97"/>
      <c r="C9" s="96" t="s">
        <v>188</v>
      </c>
      <c r="D9" s="258">
        <f>SUM(D10:D15)</f>
        <v>1524</v>
      </c>
      <c r="E9" s="258">
        <f>SUM(E10:E15)</f>
        <v>4765</v>
      </c>
      <c r="F9" s="259">
        <f>SUM(F10:F15)</f>
        <v>1219</v>
      </c>
    </row>
    <row r="10" spans="1:6" ht="15" customHeight="1">
      <c r="A10" s="94"/>
      <c r="B10" s="93">
        <v>1</v>
      </c>
      <c r="C10" s="92" t="s">
        <v>187</v>
      </c>
      <c r="D10" s="240"/>
      <c r="E10" s="240"/>
      <c r="F10" s="260"/>
    </row>
    <row r="11" spans="1:6" ht="15" customHeight="1">
      <c r="A11" s="94"/>
      <c r="B11" s="93">
        <v>2</v>
      </c>
      <c r="C11" s="92" t="s">
        <v>186</v>
      </c>
      <c r="D11" s="240"/>
      <c r="E11" s="240"/>
      <c r="F11" s="260"/>
    </row>
    <row r="12" spans="1:6" ht="15" customHeight="1">
      <c r="A12" s="94"/>
      <c r="B12" s="93">
        <v>3</v>
      </c>
      <c r="C12" s="92" t="s">
        <v>185</v>
      </c>
      <c r="D12" s="240">
        <v>1200</v>
      </c>
      <c r="E12" s="240">
        <v>1200</v>
      </c>
      <c r="F12" s="260">
        <v>960</v>
      </c>
    </row>
    <row r="13" spans="1:6" ht="15" customHeight="1">
      <c r="A13" s="94"/>
      <c r="B13" s="93">
        <v>4</v>
      </c>
      <c r="C13" s="92" t="s">
        <v>184</v>
      </c>
      <c r="D13" s="240">
        <v>324</v>
      </c>
      <c r="E13" s="240">
        <v>3565</v>
      </c>
      <c r="F13" s="260">
        <v>259</v>
      </c>
    </row>
    <row r="14" spans="1:6" ht="15" customHeight="1">
      <c r="A14" s="94"/>
      <c r="B14" s="93">
        <v>5</v>
      </c>
      <c r="C14" s="92" t="s">
        <v>183</v>
      </c>
      <c r="D14" s="240"/>
      <c r="E14" s="240"/>
      <c r="F14" s="260"/>
    </row>
    <row r="15" spans="1:6" ht="15" customHeight="1" thickBot="1">
      <c r="A15" s="101"/>
      <c r="B15" s="100">
        <v>6</v>
      </c>
      <c r="C15" s="99" t="s">
        <v>182</v>
      </c>
      <c r="D15" s="241"/>
      <c r="E15" s="241"/>
      <c r="F15" s="267"/>
    </row>
    <row r="16" spans="1:6" ht="15" customHeight="1" thickBot="1">
      <c r="A16" s="173">
        <v>3</v>
      </c>
      <c r="B16" s="178">
        <v>1</v>
      </c>
      <c r="C16" s="171" t="s">
        <v>179</v>
      </c>
      <c r="D16" s="283"/>
      <c r="E16" s="283"/>
      <c r="F16" s="284"/>
    </row>
    <row r="17" spans="1:6" s="88" customFormat="1" ht="15" customHeight="1" thickBot="1">
      <c r="A17" s="98">
        <v>5</v>
      </c>
      <c r="B17" s="97"/>
      <c r="C17" s="96" t="s">
        <v>201</v>
      </c>
      <c r="D17" s="276">
        <f>SUM(D18:D19)</f>
        <v>0</v>
      </c>
      <c r="E17" s="276">
        <f>SUM(E18:E19)</f>
        <v>0</v>
      </c>
      <c r="F17" s="275">
        <f>SUM(F18:F19)</f>
        <v>0</v>
      </c>
    </row>
    <row r="18" spans="1:6" ht="15" customHeight="1">
      <c r="A18" s="94"/>
      <c r="B18" s="93">
        <v>1</v>
      </c>
      <c r="C18" s="92" t="s">
        <v>200</v>
      </c>
      <c r="D18" s="240"/>
      <c r="E18" s="240"/>
      <c r="F18" s="260"/>
    </row>
    <row r="19" spans="1:6" ht="15" customHeight="1" thickBot="1">
      <c r="A19" s="101"/>
      <c r="B19" s="100">
        <v>2</v>
      </c>
      <c r="C19" s="99" t="s">
        <v>199</v>
      </c>
      <c r="D19" s="241"/>
      <c r="E19" s="241"/>
      <c r="F19" s="267"/>
    </row>
    <row r="20" spans="1:6" ht="15" customHeight="1" thickBot="1">
      <c r="A20" s="98">
        <v>7</v>
      </c>
      <c r="B20" s="177"/>
      <c r="C20" s="96" t="s">
        <v>167</v>
      </c>
      <c r="D20" s="258">
        <f>D21+D22</f>
        <v>6</v>
      </c>
      <c r="E20" s="258">
        <f>E21+E22</f>
        <v>17</v>
      </c>
      <c r="F20" s="259">
        <f>F21+F22</f>
        <v>17</v>
      </c>
    </row>
    <row r="21" spans="1:6" ht="15" customHeight="1" thickBot="1">
      <c r="A21" s="176"/>
      <c r="B21" s="175">
        <v>1</v>
      </c>
      <c r="C21" s="174" t="s">
        <v>166</v>
      </c>
      <c r="D21" s="285">
        <v>6</v>
      </c>
      <c r="E21" s="285">
        <v>17</v>
      </c>
      <c r="F21" s="286">
        <v>17</v>
      </c>
    </row>
    <row r="22" spans="1:6" ht="15" customHeight="1" thickBot="1">
      <c r="A22" s="176"/>
      <c r="B22" s="175">
        <v>2</v>
      </c>
      <c r="C22" s="174" t="s">
        <v>58</v>
      </c>
      <c r="D22" s="285"/>
      <c r="E22" s="285"/>
      <c r="F22" s="286"/>
    </row>
    <row r="23" spans="1:6" s="88" customFormat="1" ht="15" customHeight="1" thickBot="1">
      <c r="A23" s="173">
        <v>8</v>
      </c>
      <c r="B23" s="172">
        <v>1</v>
      </c>
      <c r="C23" s="171" t="s">
        <v>205</v>
      </c>
      <c r="D23" s="283">
        <v>25406</v>
      </c>
      <c r="E23" s="283">
        <v>25663</v>
      </c>
      <c r="F23" s="284">
        <v>25663</v>
      </c>
    </row>
    <row r="24" spans="1:6" s="106" customFormat="1" ht="15" customHeight="1" thickBot="1">
      <c r="A24" s="170"/>
      <c r="B24" s="169"/>
      <c r="C24" s="107" t="s">
        <v>165</v>
      </c>
      <c r="D24" s="278">
        <f>D9+D16+D17+D20+D23</f>
        <v>26936</v>
      </c>
      <c r="E24" s="278">
        <f>E9+E16+E17+E20+E23</f>
        <v>30445</v>
      </c>
      <c r="F24" s="277">
        <f>F9+F16+F17+F20+F23</f>
        <v>26899</v>
      </c>
    </row>
    <row r="25" spans="1:6" s="106" customFormat="1" ht="9.75" customHeight="1" thickBot="1">
      <c r="A25" s="168"/>
      <c r="B25" s="167"/>
      <c r="C25" s="166"/>
      <c r="D25" s="287"/>
      <c r="E25" s="287"/>
      <c r="F25" s="288"/>
    </row>
    <row r="26" spans="1:6" s="161" customFormat="1" ht="15" customHeight="1" thickBot="1">
      <c r="A26" s="165"/>
      <c r="B26" s="164"/>
      <c r="C26" s="163" t="s">
        <v>31</v>
      </c>
      <c r="D26" s="289"/>
      <c r="E26" s="289"/>
      <c r="F26" s="290"/>
    </row>
    <row r="27" spans="1:6" s="88" customFormat="1" ht="15" customHeight="1" thickBot="1">
      <c r="A27" s="98">
        <v>9</v>
      </c>
      <c r="B27" s="97"/>
      <c r="C27" s="96" t="s">
        <v>164</v>
      </c>
      <c r="D27" s="276">
        <f>SUM(D28:D34)</f>
        <v>26736</v>
      </c>
      <c r="E27" s="276">
        <f>SUM(E28:E34)</f>
        <v>30238</v>
      </c>
      <c r="F27" s="275">
        <f>SUM(F28:F34)</f>
        <v>26641</v>
      </c>
    </row>
    <row r="28" spans="1:6" ht="15" customHeight="1">
      <c r="A28" s="94"/>
      <c r="B28" s="93">
        <v>1</v>
      </c>
      <c r="C28" s="122" t="s">
        <v>39</v>
      </c>
      <c r="D28" s="238">
        <v>16280</v>
      </c>
      <c r="E28" s="238">
        <v>17346</v>
      </c>
      <c r="F28" s="260">
        <v>16396</v>
      </c>
    </row>
    <row r="29" spans="1:6" ht="15" customHeight="1">
      <c r="A29" s="94"/>
      <c r="B29" s="93">
        <v>2</v>
      </c>
      <c r="C29" s="92" t="s">
        <v>19</v>
      </c>
      <c r="D29" s="240">
        <v>4415</v>
      </c>
      <c r="E29" s="240">
        <v>4415</v>
      </c>
      <c r="F29" s="260">
        <v>4341</v>
      </c>
    </row>
    <row r="30" spans="1:6" ht="15" customHeight="1">
      <c r="A30" s="101"/>
      <c r="B30" s="100">
        <v>3</v>
      </c>
      <c r="C30" s="99" t="s">
        <v>20</v>
      </c>
      <c r="D30" s="241">
        <v>6041</v>
      </c>
      <c r="E30" s="241">
        <v>8477</v>
      </c>
      <c r="F30" s="267">
        <v>5904</v>
      </c>
    </row>
    <row r="31" spans="1:6" s="88" customFormat="1" ht="15" customHeight="1">
      <c r="A31" s="94"/>
      <c r="B31" s="93">
        <v>4</v>
      </c>
      <c r="C31" s="92" t="s">
        <v>64</v>
      </c>
      <c r="D31" s="240"/>
      <c r="E31" s="240"/>
      <c r="F31" s="260"/>
    </row>
    <row r="32" spans="1:6" s="88" customFormat="1" ht="15" customHeight="1">
      <c r="A32" s="111"/>
      <c r="B32" s="110">
        <v>5</v>
      </c>
      <c r="C32" s="92" t="s">
        <v>198</v>
      </c>
      <c r="D32" s="238"/>
      <c r="E32" s="238"/>
      <c r="F32" s="268"/>
    </row>
    <row r="33" spans="1:6" ht="15" customHeight="1">
      <c r="A33" s="111"/>
      <c r="B33" s="110">
        <v>6</v>
      </c>
      <c r="C33" s="118" t="s">
        <v>161</v>
      </c>
      <c r="D33" s="238"/>
      <c r="E33" s="238"/>
      <c r="F33" s="268"/>
    </row>
    <row r="34" spans="1:6" ht="15" customHeight="1" thickBot="1">
      <c r="A34" s="94"/>
      <c r="B34" s="93">
        <v>7</v>
      </c>
      <c r="C34" s="92" t="s">
        <v>21</v>
      </c>
      <c r="D34" s="240"/>
      <c r="E34" s="240"/>
      <c r="F34" s="260"/>
    </row>
    <row r="35" spans="1:6" s="88" customFormat="1" ht="15" customHeight="1" thickBot="1">
      <c r="A35" s="98">
        <v>10</v>
      </c>
      <c r="B35" s="97"/>
      <c r="C35" s="96" t="s">
        <v>160</v>
      </c>
      <c r="D35" s="276">
        <f>SUM(D36:D38)</f>
        <v>200</v>
      </c>
      <c r="E35" s="276">
        <f>SUM(E36:E38)</f>
        <v>207</v>
      </c>
      <c r="F35" s="275">
        <f>SUM(F36:F38)</f>
        <v>207</v>
      </c>
    </row>
    <row r="36" spans="1:6" ht="15" customHeight="1">
      <c r="A36" s="94"/>
      <c r="B36" s="93">
        <v>1</v>
      </c>
      <c r="C36" s="92" t="s">
        <v>60</v>
      </c>
      <c r="D36" s="240"/>
      <c r="E36" s="240"/>
      <c r="F36" s="260"/>
    </row>
    <row r="37" spans="1:6" ht="15" customHeight="1">
      <c r="A37" s="94"/>
      <c r="B37" s="93">
        <v>2</v>
      </c>
      <c r="C37" s="92" t="s">
        <v>67</v>
      </c>
      <c r="D37" s="240">
        <v>200</v>
      </c>
      <c r="E37" s="240">
        <v>207</v>
      </c>
      <c r="F37" s="260">
        <v>207</v>
      </c>
    </row>
    <row r="38" spans="1:6" ht="15" customHeight="1">
      <c r="A38" s="94"/>
      <c r="B38" s="93">
        <v>3</v>
      </c>
      <c r="C38" s="92" t="s">
        <v>158</v>
      </c>
      <c r="D38" s="240"/>
      <c r="E38" s="240"/>
      <c r="F38" s="260"/>
    </row>
    <row r="39" spans="1:6" ht="15" customHeight="1" thickBot="1">
      <c r="A39" s="160">
        <v>11</v>
      </c>
      <c r="B39" s="95"/>
      <c r="C39" s="159" t="s">
        <v>22</v>
      </c>
      <c r="D39" s="293">
        <f>D40+D41</f>
        <v>0</v>
      </c>
      <c r="E39" s="293">
        <f>E40+E41</f>
        <v>0</v>
      </c>
      <c r="F39" s="292">
        <f>F40+F41</f>
        <v>0</v>
      </c>
    </row>
    <row r="40" spans="1:6" ht="15" customHeight="1">
      <c r="A40" s="113"/>
      <c r="B40" s="112">
        <v>1</v>
      </c>
      <c r="C40" s="158" t="s">
        <v>33</v>
      </c>
      <c r="D40" s="291"/>
      <c r="E40" s="291"/>
      <c r="F40" s="264"/>
    </row>
    <row r="41" spans="1:6" ht="15" customHeight="1" thickBot="1">
      <c r="A41" s="157"/>
      <c r="B41" s="156">
        <v>2</v>
      </c>
      <c r="C41" s="89" t="s">
        <v>197</v>
      </c>
      <c r="D41" s="273"/>
      <c r="E41" s="273"/>
      <c r="F41" s="274"/>
    </row>
    <row r="42" spans="1:6" ht="15" customHeight="1" thickBot="1">
      <c r="A42" s="109"/>
      <c r="B42" s="108"/>
      <c r="C42" s="107" t="s">
        <v>155</v>
      </c>
      <c r="D42" s="278">
        <f>D27+D35+D39</f>
        <v>26936</v>
      </c>
      <c r="E42" s="278">
        <f>E27+E35+E39</f>
        <v>30445</v>
      </c>
      <c r="F42" s="277">
        <f>F27+F35+F39</f>
        <v>26848</v>
      </c>
    </row>
    <row r="43" ht="9.75" customHeight="1" thickBot="1"/>
    <row r="44" spans="1:6" ht="13.5" thickBot="1">
      <c r="A44" s="155" t="s">
        <v>154</v>
      </c>
      <c r="B44" s="154"/>
      <c r="C44" s="153"/>
      <c r="D44" s="214"/>
      <c r="E44" s="214"/>
      <c r="F44" s="152">
        <v>7</v>
      </c>
    </row>
  </sheetData>
  <sheetProtection/>
  <mergeCells count="4">
    <mergeCell ref="C5:C6"/>
    <mergeCell ref="F5:F6"/>
    <mergeCell ref="D5:D6"/>
    <mergeCell ref="E5:E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7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27.125" style="3" customWidth="1"/>
    <col min="2" max="4" width="15.875" style="2" customWidth="1"/>
    <col min="5" max="5" width="28.50390625" style="2" customWidth="1"/>
    <col min="6" max="8" width="15.875" style="2" customWidth="1"/>
    <col min="9" max="16384" width="9.375" style="2" customWidth="1"/>
  </cols>
  <sheetData>
    <row r="1" spans="1:8" ht="39.75" customHeight="1">
      <c r="A1" s="10" t="s">
        <v>35</v>
      </c>
      <c r="B1" s="9"/>
      <c r="C1" s="9"/>
      <c r="D1" s="9"/>
      <c r="E1" s="9"/>
      <c r="F1" s="9"/>
      <c r="G1" s="9"/>
      <c r="H1" s="9"/>
    </row>
    <row r="2" ht="14.25" thickBot="1">
      <c r="H2" s="19" t="s">
        <v>36</v>
      </c>
    </row>
    <row r="3" spans="1:8" ht="24" customHeight="1" thickBot="1">
      <c r="A3" s="20" t="s">
        <v>25</v>
      </c>
      <c r="B3" s="21"/>
      <c r="C3" s="21"/>
      <c r="D3" s="21"/>
      <c r="E3" s="20" t="s">
        <v>31</v>
      </c>
      <c r="F3" s="21"/>
      <c r="G3" s="21"/>
      <c r="H3" s="22"/>
    </row>
    <row r="4" spans="1:8" s="5" customFormat="1" ht="37.5" customHeight="1" thickBot="1">
      <c r="A4" s="11" t="s">
        <v>37</v>
      </c>
      <c r="B4" s="4" t="s">
        <v>439</v>
      </c>
      <c r="C4" s="4" t="s">
        <v>440</v>
      </c>
      <c r="D4" s="4" t="s">
        <v>441</v>
      </c>
      <c r="E4" s="11" t="s">
        <v>37</v>
      </c>
      <c r="F4" s="4" t="s">
        <v>439</v>
      </c>
      <c r="G4" s="4" t="s">
        <v>440</v>
      </c>
      <c r="H4" s="332" t="s">
        <v>441</v>
      </c>
    </row>
    <row r="5" spans="1:8" ht="18" customHeight="1">
      <c r="A5" s="39" t="s">
        <v>38</v>
      </c>
      <c r="B5" s="298">
        <v>19455</v>
      </c>
      <c r="C5" s="298">
        <v>26099</v>
      </c>
      <c r="D5" s="204">
        <v>7085</v>
      </c>
      <c r="E5" s="27" t="s">
        <v>39</v>
      </c>
      <c r="F5" s="298">
        <v>32558</v>
      </c>
      <c r="G5" s="298">
        <v>32934</v>
      </c>
      <c r="H5" s="304">
        <v>31967</v>
      </c>
    </row>
    <row r="6" spans="1:8" ht="27.75" customHeight="1">
      <c r="A6" s="40" t="s">
        <v>70</v>
      </c>
      <c r="B6" s="299">
        <v>22050</v>
      </c>
      <c r="C6" s="299">
        <v>39150</v>
      </c>
      <c r="D6" s="205">
        <v>35880</v>
      </c>
      <c r="E6" s="24" t="s">
        <v>40</v>
      </c>
      <c r="F6" s="299">
        <v>8703</v>
      </c>
      <c r="G6" s="299">
        <v>7755</v>
      </c>
      <c r="H6" s="305">
        <v>7677</v>
      </c>
    </row>
    <row r="7" spans="1:8" ht="18" customHeight="1">
      <c r="A7" s="40" t="s">
        <v>63</v>
      </c>
      <c r="B7" s="299">
        <v>43463</v>
      </c>
      <c r="C7" s="299">
        <v>50892</v>
      </c>
      <c r="D7" s="205">
        <v>50892</v>
      </c>
      <c r="E7" s="24" t="s">
        <v>41</v>
      </c>
      <c r="F7" s="299">
        <v>45568</v>
      </c>
      <c r="G7" s="299">
        <v>55539</v>
      </c>
      <c r="H7" s="305">
        <v>44588</v>
      </c>
    </row>
    <row r="8" spans="1:8" ht="18" customHeight="1">
      <c r="A8" s="40" t="s">
        <v>115</v>
      </c>
      <c r="B8" s="299">
        <v>43571</v>
      </c>
      <c r="C8" s="299">
        <v>43571</v>
      </c>
      <c r="D8" s="205">
        <v>41529</v>
      </c>
      <c r="E8" s="25" t="s">
        <v>64</v>
      </c>
      <c r="F8" s="299"/>
      <c r="G8" s="299">
        <v>7345</v>
      </c>
      <c r="H8" s="305">
        <v>3116</v>
      </c>
    </row>
    <row r="9" spans="1:8" ht="22.5" customHeight="1">
      <c r="A9" s="40" t="s">
        <v>30</v>
      </c>
      <c r="B9" s="299"/>
      <c r="C9" s="299"/>
      <c r="D9" s="205"/>
      <c r="E9" s="24" t="s">
        <v>116</v>
      </c>
      <c r="F9" s="299">
        <v>6677</v>
      </c>
      <c r="G9" s="299">
        <v>6677</v>
      </c>
      <c r="H9" s="305">
        <v>6514</v>
      </c>
    </row>
    <row r="10" spans="1:8" ht="18" customHeight="1">
      <c r="A10" s="40" t="s">
        <v>145</v>
      </c>
      <c r="B10" s="299"/>
      <c r="C10" s="299"/>
      <c r="D10" s="205"/>
      <c r="E10" s="24" t="s">
        <v>42</v>
      </c>
      <c r="F10" s="299">
        <v>6100</v>
      </c>
      <c r="G10" s="299">
        <v>6593</v>
      </c>
      <c r="H10" s="305">
        <v>6084</v>
      </c>
    </row>
    <row r="11" spans="1:8" ht="26.25" customHeight="1">
      <c r="A11" s="40" t="s">
        <v>54</v>
      </c>
      <c r="B11" s="299"/>
      <c r="C11" s="299">
        <v>1293</v>
      </c>
      <c r="D11" s="205">
        <v>1717</v>
      </c>
      <c r="E11" s="24" t="s">
        <v>146</v>
      </c>
      <c r="F11" s="299"/>
      <c r="G11" s="299"/>
      <c r="H11" s="305"/>
    </row>
    <row r="12" spans="1:8" ht="18" customHeight="1">
      <c r="A12" s="40" t="s">
        <v>65</v>
      </c>
      <c r="B12" s="299">
        <v>9789</v>
      </c>
      <c r="C12" s="299">
        <v>10997</v>
      </c>
      <c r="D12" s="205">
        <v>10997</v>
      </c>
      <c r="E12" s="24" t="s">
        <v>43</v>
      </c>
      <c r="F12" s="299">
        <v>2822</v>
      </c>
      <c r="G12" s="299">
        <v>2159</v>
      </c>
      <c r="H12" s="305"/>
    </row>
    <row r="13" spans="1:8" ht="18" customHeight="1">
      <c r="A13" s="26" t="s">
        <v>150</v>
      </c>
      <c r="B13" s="299"/>
      <c r="C13" s="299"/>
      <c r="D13" s="205"/>
      <c r="E13" s="24" t="s">
        <v>56</v>
      </c>
      <c r="F13" s="299"/>
      <c r="G13" s="299">
        <v>1293</v>
      </c>
      <c r="H13" s="305">
        <v>1293</v>
      </c>
    </row>
    <row r="14" spans="1:8" ht="18" customHeight="1">
      <c r="A14" s="26"/>
      <c r="B14" s="299"/>
      <c r="C14" s="299"/>
      <c r="D14" s="205"/>
      <c r="E14" s="26" t="s">
        <v>147</v>
      </c>
      <c r="F14" s="299"/>
      <c r="G14" s="299"/>
      <c r="H14" s="305"/>
    </row>
    <row r="15" spans="1:8" ht="18" customHeight="1">
      <c r="A15" s="26"/>
      <c r="B15" s="299"/>
      <c r="C15" s="299"/>
      <c r="D15" s="205"/>
      <c r="E15" s="26" t="s">
        <v>151</v>
      </c>
      <c r="F15" s="299"/>
      <c r="G15" s="299"/>
      <c r="H15" s="305"/>
    </row>
    <row r="16" spans="1:8" ht="18" customHeight="1">
      <c r="A16" s="26"/>
      <c r="B16" s="299"/>
      <c r="C16" s="299"/>
      <c r="D16" s="205"/>
      <c r="E16" s="26" t="s">
        <v>152</v>
      </c>
      <c r="F16" s="299"/>
      <c r="G16" s="299"/>
      <c r="H16" s="305"/>
    </row>
    <row r="17" spans="1:8" ht="18" customHeight="1">
      <c r="A17" s="26"/>
      <c r="B17" s="299"/>
      <c r="C17" s="299"/>
      <c r="D17" s="205"/>
      <c r="E17" s="26"/>
      <c r="F17" s="299"/>
      <c r="G17" s="299"/>
      <c r="H17" s="305"/>
    </row>
    <row r="18" spans="1:8" ht="18" customHeight="1">
      <c r="A18" s="26"/>
      <c r="B18" s="299"/>
      <c r="C18" s="299"/>
      <c r="D18" s="205"/>
      <c r="E18" s="26"/>
      <c r="F18" s="299"/>
      <c r="G18" s="299"/>
      <c r="H18" s="305"/>
    </row>
    <row r="19" spans="1:8" ht="18" customHeight="1" thickBot="1">
      <c r="A19" s="23"/>
      <c r="B19" s="300"/>
      <c r="C19" s="300"/>
      <c r="D19" s="301"/>
      <c r="E19" s="28"/>
      <c r="F19" s="300"/>
      <c r="G19" s="300"/>
      <c r="H19" s="306"/>
    </row>
    <row r="20" spans="1:8" ht="18" customHeight="1" thickBot="1">
      <c r="A20" s="29" t="s">
        <v>44</v>
      </c>
      <c r="B20" s="302">
        <f>SUM(B5:B19)</f>
        <v>138328</v>
      </c>
      <c r="C20" s="302">
        <f>SUM(C5:C19)</f>
        <v>172002</v>
      </c>
      <c r="D20" s="302">
        <f>SUM(D5:D19)</f>
        <v>148100</v>
      </c>
      <c r="E20" s="29" t="s">
        <v>44</v>
      </c>
      <c r="F20" s="302">
        <f>SUM(F5:F19)</f>
        <v>102428</v>
      </c>
      <c r="G20" s="302">
        <f>SUM(G5:G19)</f>
        <v>120295</v>
      </c>
      <c r="H20" s="302">
        <f>SUM(H5:H19)</f>
        <v>101239</v>
      </c>
    </row>
    <row r="21" spans="1:8" ht="18" customHeight="1" thickBot="1">
      <c r="A21" s="30" t="s">
        <v>45</v>
      </c>
      <c r="B21" s="303" t="str">
        <f>IF(((F20-B20)&gt;0),F20-B20,"----")</f>
        <v>----</v>
      </c>
      <c r="C21" s="303" t="str">
        <f>IF(((G20-C20)&gt;0),G20-C20,"----")</f>
        <v>----</v>
      </c>
      <c r="D21" s="303" t="str">
        <f>IF(((H20-D20)&gt;0),H20-D20,"----")</f>
        <v>----</v>
      </c>
      <c r="E21" s="30" t="s">
        <v>46</v>
      </c>
      <c r="F21" s="303">
        <f>IF(((B20-F20)&gt;0),B20-F20,"----")</f>
        <v>35900</v>
      </c>
      <c r="G21" s="303">
        <f>IF(((C20-G20)&gt;0),C20-G20,"----")</f>
        <v>51707</v>
      </c>
      <c r="H21" s="307">
        <f>IF(((D20-H20)&gt;0),D20-H20,"----")</f>
        <v>46861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96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7" sqref="H7"/>
    </sheetView>
  </sheetViews>
  <sheetFormatPr defaultColWidth="9.00390625" defaultRowHeight="12.75"/>
  <cols>
    <col min="1" max="1" width="33.125" style="3" customWidth="1"/>
    <col min="2" max="4" width="12.875" style="2" customWidth="1"/>
    <col min="5" max="5" width="28.50390625" style="2" customWidth="1"/>
    <col min="6" max="8" width="12.875" style="2" customWidth="1"/>
    <col min="9" max="16384" width="9.375" style="2" customWidth="1"/>
  </cols>
  <sheetData>
    <row r="1" spans="1:8" ht="47.25" customHeight="1">
      <c r="A1" s="10" t="s">
        <v>47</v>
      </c>
      <c r="B1" s="9"/>
      <c r="C1" s="9"/>
      <c r="D1" s="9"/>
      <c r="E1" s="9"/>
      <c r="F1" s="9"/>
      <c r="G1" s="9"/>
      <c r="H1" s="9"/>
    </row>
    <row r="2" ht="14.25" thickBot="1">
      <c r="H2" s="19" t="s">
        <v>36</v>
      </c>
    </row>
    <row r="3" spans="1:8" ht="24" customHeight="1" thickBot="1">
      <c r="A3" s="20" t="s">
        <v>25</v>
      </c>
      <c r="B3" s="21"/>
      <c r="C3" s="21"/>
      <c r="D3" s="21"/>
      <c r="E3" s="20" t="s">
        <v>31</v>
      </c>
      <c r="F3" s="21"/>
      <c r="G3" s="21"/>
      <c r="H3" s="22"/>
    </row>
    <row r="4" spans="1:8" s="5" customFormat="1" ht="36.75" customHeight="1" thickBot="1">
      <c r="A4" s="11" t="s">
        <v>37</v>
      </c>
      <c r="B4" s="4" t="s">
        <v>439</v>
      </c>
      <c r="C4" s="4" t="s">
        <v>440</v>
      </c>
      <c r="D4" s="4" t="s">
        <v>441</v>
      </c>
      <c r="E4" s="11" t="s">
        <v>37</v>
      </c>
      <c r="F4" s="4" t="s">
        <v>439</v>
      </c>
      <c r="G4" s="4" t="s">
        <v>440</v>
      </c>
      <c r="H4" s="332" t="s">
        <v>441</v>
      </c>
    </row>
    <row r="5" spans="1:8" ht="27.75" customHeight="1">
      <c r="A5" s="41" t="s">
        <v>52</v>
      </c>
      <c r="B5" s="308">
        <v>400</v>
      </c>
      <c r="C5" s="308">
        <v>400</v>
      </c>
      <c r="D5" s="308">
        <v>404</v>
      </c>
      <c r="E5" s="39" t="s">
        <v>60</v>
      </c>
      <c r="F5" s="312">
        <v>17300</v>
      </c>
      <c r="G5" s="312">
        <v>7850</v>
      </c>
      <c r="H5" s="313">
        <v>7061</v>
      </c>
    </row>
    <row r="6" spans="1:8" ht="27.75" customHeight="1">
      <c r="A6" s="40" t="s">
        <v>51</v>
      </c>
      <c r="B6" s="309"/>
      <c r="C6" s="309"/>
      <c r="D6" s="309"/>
      <c r="E6" s="40" t="s">
        <v>72</v>
      </c>
      <c r="F6" s="314">
        <v>4000</v>
      </c>
      <c r="G6" s="314">
        <v>11257</v>
      </c>
      <c r="H6" s="315">
        <v>11244</v>
      </c>
    </row>
    <row r="7" spans="1:8" ht="27.75" customHeight="1">
      <c r="A7" s="40" t="s">
        <v>53</v>
      </c>
      <c r="B7" s="309"/>
      <c r="C7" s="309"/>
      <c r="D7" s="309"/>
      <c r="E7" s="40" t="s">
        <v>117</v>
      </c>
      <c r="F7" s="314"/>
      <c r="G7" s="314"/>
      <c r="H7" s="315"/>
    </row>
    <row r="8" spans="1:8" ht="21" customHeight="1">
      <c r="A8" s="40" t="s">
        <v>148</v>
      </c>
      <c r="B8" s="309"/>
      <c r="C8" s="309"/>
      <c r="D8" s="309"/>
      <c r="E8" s="40" t="s">
        <v>61</v>
      </c>
      <c r="F8" s="314"/>
      <c r="G8" s="314"/>
      <c r="H8" s="315"/>
    </row>
    <row r="9" spans="1:8" ht="21" customHeight="1">
      <c r="A9" s="40" t="s">
        <v>29</v>
      </c>
      <c r="B9" s="309"/>
      <c r="C9" s="309"/>
      <c r="D9" s="309"/>
      <c r="E9" s="40" t="s">
        <v>22</v>
      </c>
      <c r="F9" s="314">
        <v>15000</v>
      </c>
      <c r="G9" s="314">
        <v>33000</v>
      </c>
      <c r="H9" s="315"/>
    </row>
    <row r="10" spans="1:8" ht="25.5" customHeight="1">
      <c r="A10" s="40" t="s">
        <v>211</v>
      </c>
      <c r="B10" s="309"/>
      <c r="C10" s="309"/>
      <c r="D10" s="310"/>
      <c r="E10" s="40"/>
      <c r="F10" s="314"/>
      <c r="G10" s="314"/>
      <c r="H10" s="315"/>
    </row>
    <row r="11" spans="1:8" ht="24.75" customHeight="1">
      <c r="A11" s="40" t="s">
        <v>71</v>
      </c>
      <c r="B11" s="309"/>
      <c r="C11" s="309"/>
      <c r="D11" s="309"/>
      <c r="E11" s="40"/>
      <c r="F11" s="314"/>
      <c r="G11" s="314"/>
      <c r="H11" s="315"/>
    </row>
    <row r="12" spans="1:8" ht="27.75" customHeight="1">
      <c r="A12" s="40" t="s">
        <v>30</v>
      </c>
      <c r="B12" s="309"/>
      <c r="C12" s="309"/>
      <c r="D12" s="309"/>
      <c r="E12" s="26"/>
      <c r="F12" s="314"/>
      <c r="G12" s="314"/>
      <c r="H12" s="315"/>
    </row>
    <row r="13" spans="1:8" ht="21" customHeight="1">
      <c r="A13" s="40" t="s">
        <v>153</v>
      </c>
      <c r="B13" s="309"/>
      <c r="C13" s="309"/>
      <c r="D13" s="309"/>
      <c r="E13" s="26"/>
      <c r="F13" s="314"/>
      <c r="G13" s="314"/>
      <c r="H13" s="315"/>
    </row>
    <row r="14" spans="1:8" ht="21" customHeight="1">
      <c r="A14" s="40" t="s">
        <v>65</v>
      </c>
      <c r="B14" s="309"/>
      <c r="C14" s="309"/>
      <c r="D14" s="309"/>
      <c r="E14" s="26"/>
      <c r="F14" s="314"/>
      <c r="G14" s="314"/>
      <c r="H14" s="315"/>
    </row>
    <row r="15" spans="1:8" ht="21" customHeight="1" thickBot="1">
      <c r="A15" s="40"/>
      <c r="B15" s="309"/>
      <c r="C15" s="309"/>
      <c r="D15" s="309"/>
      <c r="E15" s="26"/>
      <c r="F15" s="314"/>
      <c r="G15" s="314"/>
      <c r="H15" s="315"/>
    </row>
    <row r="16" spans="1:8" ht="24" customHeight="1" thickBot="1">
      <c r="A16" s="29" t="s">
        <v>44</v>
      </c>
      <c r="B16" s="311">
        <f>SUM(B5:B15)</f>
        <v>400</v>
      </c>
      <c r="C16" s="311">
        <f>SUM(C5:C15)</f>
        <v>400</v>
      </c>
      <c r="D16" s="311">
        <f>SUM(D5:D15)</f>
        <v>404</v>
      </c>
      <c r="E16" s="29" t="s">
        <v>44</v>
      </c>
      <c r="F16" s="278">
        <f>SUM(F5:F15)</f>
        <v>36300</v>
      </c>
      <c r="G16" s="278">
        <f>SUM(G5:G15)</f>
        <v>52107</v>
      </c>
      <c r="H16" s="271">
        <f>SUM(H5:H15)</f>
        <v>18305</v>
      </c>
    </row>
    <row r="17" spans="1:8" ht="23.25" customHeight="1" thickBot="1">
      <c r="A17" s="30" t="s">
        <v>45</v>
      </c>
      <c r="B17" s="31">
        <f>IF(((F16-B16)&gt;0),F16-B16,"----")</f>
        <v>35900</v>
      </c>
      <c r="C17" s="31">
        <f>IF(((G16-C16)&gt;0),G16-C16,"----")</f>
        <v>51707</v>
      </c>
      <c r="D17" s="31">
        <f>IF(((H16-D16)&gt;0),H16-D16,"----")</f>
        <v>17901</v>
      </c>
      <c r="E17" s="30" t="s">
        <v>46</v>
      </c>
      <c r="F17" s="316" t="str">
        <f>IF(((B16-F16)&gt;0),B16-F16,"----")</f>
        <v>----</v>
      </c>
      <c r="G17" s="316" t="str">
        <f>IF(((C16-G16)&gt;0),C16-G16,"----")</f>
        <v>----</v>
      </c>
      <c r="H17" s="317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8" sqref="D8"/>
    </sheetView>
  </sheetViews>
  <sheetFormatPr defaultColWidth="9.00390625" defaultRowHeight="12.75"/>
  <cols>
    <col min="1" max="1" width="47.125" style="202" customWidth="1"/>
    <col min="2" max="3" width="15.875" style="202" customWidth="1"/>
    <col min="4" max="4" width="15.875" style="200" customWidth="1"/>
    <col min="5" max="6" width="12.875" style="200" customWidth="1"/>
    <col min="7" max="7" width="13.875" style="200" customWidth="1"/>
    <col min="8" max="16384" width="9.375" style="200" customWidth="1"/>
  </cols>
  <sheetData>
    <row r="1" spans="1:4" s="197" customFormat="1" ht="49.5" customHeight="1" thickBot="1">
      <c r="A1" s="196"/>
      <c r="B1" s="196"/>
      <c r="C1" s="196"/>
      <c r="D1" s="203" t="s">
        <v>217</v>
      </c>
    </row>
    <row r="2" spans="1:4" s="199" customFormat="1" ht="44.25" customHeight="1" thickBot="1">
      <c r="A2" s="198" t="s">
        <v>48</v>
      </c>
      <c r="B2" s="4" t="s">
        <v>439</v>
      </c>
      <c r="C2" s="4" t="s">
        <v>440</v>
      </c>
      <c r="D2" s="332" t="s">
        <v>441</v>
      </c>
    </row>
    <row r="3" spans="1:4" ht="18" customHeight="1">
      <c r="A3" s="534" t="s">
        <v>452</v>
      </c>
      <c r="B3" s="351">
        <v>2000</v>
      </c>
      <c r="C3" s="352"/>
      <c r="D3" s="357"/>
    </row>
    <row r="4" spans="1:4" ht="18" customHeight="1">
      <c r="A4" s="535" t="s">
        <v>453</v>
      </c>
      <c r="B4" s="353">
        <v>2000</v>
      </c>
      <c r="C4" s="354">
        <v>1096</v>
      </c>
      <c r="D4" s="358">
        <v>1096</v>
      </c>
    </row>
    <row r="5" spans="1:4" ht="18" customHeight="1">
      <c r="A5" s="535" t="s">
        <v>461</v>
      </c>
      <c r="B5" s="353"/>
      <c r="C5" s="354">
        <v>9324</v>
      </c>
      <c r="D5" s="358">
        <v>9324</v>
      </c>
    </row>
    <row r="6" spans="1:4" ht="18" customHeight="1">
      <c r="A6" s="535" t="s">
        <v>462</v>
      </c>
      <c r="B6" s="353"/>
      <c r="C6" s="354">
        <v>200</v>
      </c>
      <c r="D6" s="358">
        <v>200</v>
      </c>
    </row>
    <row r="7" spans="1:4" ht="18" customHeight="1">
      <c r="A7" s="535" t="s">
        <v>463</v>
      </c>
      <c r="B7" s="353"/>
      <c r="C7" s="354">
        <v>417</v>
      </c>
      <c r="D7" s="358">
        <v>417</v>
      </c>
    </row>
    <row r="8" spans="1:4" ht="18" customHeight="1">
      <c r="A8" s="347"/>
      <c r="B8" s="353"/>
      <c r="C8" s="354"/>
      <c r="D8" s="358"/>
    </row>
    <row r="9" spans="1:4" ht="18" customHeight="1">
      <c r="A9" s="348"/>
      <c r="B9" s="353"/>
      <c r="C9" s="354"/>
      <c r="D9" s="358"/>
    </row>
    <row r="10" spans="1:4" ht="18" customHeight="1" thickBot="1">
      <c r="A10" s="349"/>
      <c r="B10" s="355"/>
      <c r="C10" s="356"/>
      <c r="D10" s="359"/>
    </row>
    <row r="11" spans="1:4" s="201" customFormat="1" ht="18" customHeight="1" thickBot="1">
      <c r="A11" s="350" t="s">
        <v>44</v>
      </c>
      <c r="B11" s="360">
        <f>SUM(B3:B10)</f>
        <v>4000</v>
      </c>
      <c r="C11" s="361">
        <f>SUM(C3:C10)</f>
        <v>11037</v>
      </c>
      <c r="D11" s="362">
        <f>SUM(D3:D10)</f>
        <v>11037</v>
      </c>
    </row>
  </sheetData>
  <sheetProtection/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1" sqref="D11"/>
    </sheetView>
  </sheetViews>
  <sheetFormatPr defaultColWidth="9.00390625" defaultRowHeight="12.75"/>
  <cols>
    <col min="1" max="1" width="47.125" style="193" customWidth="1"/>
    <col min="2" max="4" width="15.875" style="194" customWidth="1"/>
    <col min="5" max="6" width="12.875" style="194" customWidth="1"/>
    <col min="7" max="7" width="13.875" style="194" customWidth="1"/>
    <col min="8" max="16384" width="9.375" style="194" customWidth="1"/>
  </cols>
  <sheetData>
    <row r="1" ht="49.5" customHeight="1" thickBot="1">
      <c r="D1" s="203" t="s">
        <v>217</v>
      </c>
    </row>
    <row r="2" spans="1:4" s="195" customFormat="1" ht="48.75" customHeight="1" thickBot="1">
      <c r="A2" s="333" t="s">
        <v>49</v>
      </c>
      <c r="B2" s="547" t="s">
        <v>439</v>
      </c>
      <c r="C2" s="547" t="s">
        <v>440</v>
      </c>
      <c r="D2" s="548" t="s">
        <v>441</v>
      </c>
    </row>
    <row r="3" spans="1:4" ht="18" customHeight="1">
      <c r="A3" s="536" t="s">
        <v>454</v>
      </c>
      <c r="B3" s="551">
        <v>10000</v>
      </c>
      <c r="C3" s="541"/>
      <c r="D3" s="542"/>
    </row>
    <row r="4" spans="1:4" ht="18" customHeight="1">
      <c r="A4" s="537" t="s">
        <v>455</v>
      </c>
      <c r="B4" s="552">
        <v>1000</v>
      </c>
      <c r="C4" s="363">
        <v>328</v>
      </c>
      <c r="D4" s="364">
        <v>328</v>
      </c>
    </row>
    <row r="5" spans="1:4" ht="18" customHeight="1">
      <c r="A5" s="537" t="s">
        <v>456</v>
      </c>
      <c r="B5" s="552">
        <v>300</v>
      </c>
      <c r="C5" s="363"/>
      <c r="D5" s="365"/>
    </row>
    <row r="6" spans="1:4" ht="18" customHeight="1">
      <c r="A6" s="537" t="s">
        <v>457</v>
      </c>
      <c r="B6" s="552">
        <v>3800</v>
      </c>
      <c r="C6" s="363">
        <v>1979</v>
      </c>
      <c r="D6" s="364">
        <v>1979</v>
      </c>
    </row>
    <row r="7" spans="1:4" ht="18" customHeight="1">
      <c r="A7" s="538" t="s">
        <v>458</v>
      </c>
      <c r="B7" s="552">
        <v>1100</v>
      </c>
      <c r="C7" s="363"/>
      <c r="D7" s="364"/>
    </row>
    <row r="8" spans="1:4" ht="18" customHeight="1">
      <c r="A8" s="538" t="s">
        <v>459</v>
      </c>
      <c r="B8" s="552">
        <v>600</v>
      </c>
      <c r="C8" s="363"/>
      <c r="D8" s="364"/>
    </row>
    <row r="9" spans="1:4" ht="18" customHeight="1">
      <c r="A9" s="538" t="s">
        <v>460</v>
      </c>
      <c r="B9" s="552">
        <v>500</v>
      </c>
      <c r="C9" s="363">
        <v>3527</v>
      </c>
      <c r="D9" s="364">
        <v>3527</v>
      </c>
    </row>
    <row r="10" spans="1:4" ht="18" customHeight="1">
      <c r="A10" s="539" t="s">
        <v>464</v>
      </c>
      <c r="B10" s="543"/>
      <c r="C10" s="363">
        <v>1227</v>
      </c>
      <c r="D10" s="364">
        <v>1227</v>
      </c>
    </row>
    <row r="11" spans="1:4" ht="18" customHeight="1">
      <c r="A11" s="539"/>
      <c r="B11" s="543"/>
      <c r="C11" s="363"/>
      <c r="D11" s="364"/>
    </row>
    <row r="12" spans="1:4" ht="18" customHeight="1" thickBot="1">
      <c r="A12" s="540"/>
      <c r="B12" s="544"/>
      <c r="C12" s="545"/>
      <c r="D12" s="546"/>
    </row>
    <row r="13" spans="1:4" ht="24.75" customHeight="1" thickBot="1">
      <c r="A13" s="334" t="s">
        <v>44</v>
      </c>
      <c r="B13" s="549">
        <f>SUM(B3:B12)</f>
        <v>17300</v>
      </c>
      <c r="C13" s="549">
        <f>SUM(C3:C12)</f>
        <v>7061</v>
      </c>
      <c r="D13" s="550">
        <f>SUM(D3:D12)</f>
        <v>7061</v>
      </c>
    </row>
  </sheetData>
  <sheetProtection/>
  <printOptions horizontalCentered="1"/>
  <pageMargins left="0.8267716535433072" right="0.5511811023622047" top="1.1023622047244095" bottom="0.4724409448818898" header="0.5511811023622047" footer="0.31496062992125984"/>
  <pageSetup horizontalDpi="300" verticalDpi="300" orientation="landscape" paperSize="9" r:id="rId1"/>
  <headerFooter alignWithMargins="0">
    <oddHeader xml:space="preserve">&amp;C&amp;"Times New Roman CE,Félkövér"&amp;14
Felújítási kiadások &amp;R&amp;"Times New Roman CE,Félkövér dőlt"&amp;12
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63.625" style="7" customWidth="1"/>
    <col min="2" max="3" width="15.875" style="7" customWidth="1"/>
    <col min="4" max="4" width="15.875" style="1" customWidth="1"/>
    <col min="5" max="5" width="20.00390625" style="1" customWidth="1"/>
    <col min="6" max="6" width="19.00390625" style="1" customWidth="1"/>
    <col min="7" max="16384" width="9.375" style="1" customWidth="1"/>
  </cols>
  <sheetData>
    <row r="1" spans="1:4" s="2" customFormat="1" ht="150" customHeight="1" thickBot="1">
      <c r="A1" s="6"/>
      <c r="B1" s="6"/>
      <c r="C1" s="6"/>
      <c r="D1" s="203" t="s">
        <v>217</v>
      </c>
    </row>
    <row r="2" spans="1:4" s="8" customFormat="1" ht="39.75" customHeight="1" thickBot="1">
      <c r="A2" s="341" t="s">
        <v>218</v>
      </c>
      <c r="B2" s="4" t="s">
        <v>439</v>
      </c>
      <c r="C2" s="4" t="s">
        <v>440</v>
      </c>
      <c r="D2" s="332" t="s">
        <v>441</v>
      </c>
    </row>
    <row r="3" spans="1:4" ht="19.5" customHeight="1">
      <c r="A3" s="342" t="s">
        <v>219</v>
      </c>
      <c r="B3" s="335">
        <v>50</v>
      </c>
      <c r="C3" s="327">
        <v>38</v>
      </c>
      <c r="D3" s="313">
        <v>38</v>
      </c>
    </row>
    <row r="4" spans="1:4" ht="19.5" customHeight="1">
      <c r="A4" s="343" t="s">
        <v>220</v>
      </c>
      <c r="B4" s="336">
        <v>300</v>
      </c>
      <c r="C4" s="328">
        <v>350</v>
      </c>
      <c r="D4" s="315">
        <v>350</v>
      </c>
    </row>
    <row r="5" spans="1:4" ht="19.5" customHeight="1">
      <c r="A5" s="343" t="s">
        <v>451</v>
      </c>
      <c r="B5" s="337">
        <v>500</v>
      </c>
      <c r="C5" s="299">
        <v>580</v>
      </c>
      <c r="D5" s="315">
        <v>580</v>
      </c>
    </row>
    <row r="6" spans="1:4" ht="19.5" customHeight="1">
      <c r="A6" s="343" t="s">
        <v>235</v>
      </c>
      <c r="B6" s="337">
        <v>1200</v>
      </c>
      <c r="C6" s="299">
        <v>1000</v>
      </c>
      <c r="D6" s="315">
        <v>1000</v>
      </c>
    </row>
    <row r="7" spans="1:4" ht="19.5" customHeight="1">
      <c r="A7" s="344" t="s">
        <v>236</v>
      </c>
      <c r="B7" s="338">
        <v>30</v>
      </c>
      <c r="C7" s="329">
        <v>50</v>
      </c>
      <c r="D7" s="315">
        <v>50</v>
      </c>
    </row>
    <row r="8" spans="1:4" ht="19.5" customHeight="1" thickBot="1">
      <c r="A8" s="345" t="s">
        <v>234</v>
      </c>
      <c r="B8" s="339">
        <v>4496</v>
      </c>
      <c r="C8" s="330">
        <v>4496</v>
      </c>
      <c r="D8" s="331">
        <v>4496</v>
      </c>
    </row>
    <row r="9" spans="1:4" ht="39.75" customHeight="1" thickBot="1">
      <c r="A9" s="346" t="s">
        <v>44</v>
      </c>
      <c r="B9" s="340">
        <f>SUM(B3:B8)</f>
        <v>6576</v>
      </c>
      <c r="C9" s="278">
        <f>SUM(C3:C8)</f>
        <v>6514</v>
      </c>
      <c r="D9" s="271">
        <f>SUM(D3:D8)</f>
        <v>6514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&amp;12 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Cikó</cp:lastModifiedBy>
  <cp:lastPrinted>2016-04-27T11:57:22Z</cp:lastPrinted>
  <dcterms:created xsi:type="dcterms:W3CDTF">1999-10-30T10:30:45Z</dcterms:created>
  <dcterms:modified xsi:type="dcterms:W3CDTF">2016-05-11T06:53:50Z</dcterms:modified>
  <cp:category/>
  <cp:version/>
  <cp:contentType/>
  <cp:contentStatus/>
</cp:coreProperties>
</file>